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C:\Users\s_hatasawa\Desktop\アンケート集計作業場\co2santei（月間入力）\"/>
    </mc:Choice>
  </mc:AlternateContent>
  <xr:revisionPtr revIDLastSave="0" documentId="13_ncr:1_{C1F64368-7745-42DE-9078-CC7F0AC80BF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CO2簡易算定表（2023年実績以降入力）" sheetId="8" r:id="rId1"/>
    <sheet name="使い方等" sheetId="6" r:id="rId2"/>
    <sheet name="CO2簡易算定表（2018年～2022年実績入力）" sheetId="1" r:id="rId3"/>
    <sheet name="各種係数 (2023年実績以降)" sheetId="7" r:id="rId4"/>
    <sheet name="各種係数（2018年～2022年実績）" sheetId="5" r:id="rId5"/>
  </sheets>
  <definedNames>
    <definedName name="_xlnm.Print_Area" localSheetId="2">'CO2簡易算定表（2018年～2022年実績入力）'!$A$1:$AQ$38</definedName>
    <definedName name="_xlnm.Print_Area" localSheetId="0">'CO2簡易算定表（2023年実績以降入力）'!$A$1:$AQ$44</definedName>
    <definedName name="_xlnm.Print_Area" localSheetId="3">'各種係数 (2023年実績以降)'!$A$1:$Q$45</definedName>
    <definedName name="_xlnm.Print_Area" localSheetId="4">'各種係数（2018年～2022年実績）'!#REF!</definedName>
    <definedName name="_xlnm.Print_Area" localSheetId="1">使い方等!$A$1:$AW$38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P27" i="8" l="1"/>
  <c r="AL27" i="8"/>
  <c r="AI27" i="8"/>
  <c r="AF27" i="8"/>
  <c r="AC27" i="8"/>
  <c r="Z27" i="8"/>
  <c r="W27" i="8"/>
  <c r="T27" i="8"/>
  <c r="Q27" i="8"/>
  <c r="N27" i="8"/>
  <c r="K27" i="8"/>
  <c r="H27" i="8"/>
  <c r="E27" i="8"/>
  <c r="AN44" i="8" l="1"/>
  <c r="AP44" i="8" s="1"/>
  <c r="AN43" i="8"/>
  <c r="AP43" i="8" s="1"/>
  <c r="AN42" i="8"/>
  <c r="AP42" i="8" s="1"/>
  <c r="AN41" i="8"/>
  <c r="AP41" i="8" s="1"/>
  <c r="AN40" i="8"/>
  <c r="AP40" i="8" s="1"/>
  <c r="AN39" i="8"/>
  <c r="AP39" i="8" s="1"/>
  <c r="AN38" i="8"/>
  <c r="AP38" i="8" s="1"/>
  <c r="AN37" i="8"/>
  <c r="AP37" i="8" s="1"/>
  <c r="AN36" i="8"/>
  <c r="AP36" i="8" s="1"/>
  <c r="AN35" i="8"/>
  <c r="AP35" i="8" s="1"/>
  <c r="AN34" i="8"/>
  <c r="AP34" i="8" s="1"/>
  <c r="AN33" i="8"/>
  <c r="AP33" i="8" s="1"/>
  <c r="AN32" i="8"/>
  <c r="AP32" i="8" s="1"/>
  <c r="AN31" i="8"/>
  <c r="AP31" i="8" s="1"/>
  <c r="AN30" i="8"/>
  <c r="AP30" i="8" s="1"/>
  <c r="AN29" i="8"/>
  <c r="AP29" i="8" s="1"/>
  <c r="AN28" i="8"/>
  <c r="AP28" i="8" s="1"/>
  <c r="AN27" i="8"/>
  <c r="AN26" i="8"/>
  <c r="AP26" i="8" s="1"/>
  <c r="AN25" i="8"/>
  <c r="AP25" i="8" s="1"/>
  <c r="AN24" i="8"/>
  <c r="AP24" i="8" s="1"/>
  <c r="AN23" i="8"/>
  <c r="AP23" i="8" s="1"/>
  <c r="AN22" i="8"/>
  <c r="AP22" i="8" s="1"/>
  <c r="AN21" i="8"/>
  <c r="AP21" i="8" s="1"/>
  <c r="AN20" i="8"/>
  <c r="AP20" i="8" s="1"/>
  <c r="AN19" i="8"/>
  <c r="AP19" i="8" s="1"/>
  <c r="AN18" i="8"/>
  <c r="AP18" i="8" s="1"/>
  <c r="AN17" i="8"/>
  <c r="AP17" i="8" s="1"/>
  <c r="AN16" i="8"/>
  <c r="AP16" i="8" s="1"/>
  <c r="AN15" i="8"/>
  <c r="AP15" i="8" s="1"/>
  <c r="AN14" i="8"/>
  <c r="AP14" i="8" s="1"/>
  <c r="AN13" i="8"/>
  <c r="AP13" i="8" s="1"/>
  <c r="AN12" i="8"/>
  <c r="AP12" i="8" s="1"/>
  <c r="AN11" i="8"/>
  <c r="AP11" i="8" s="1"/>
  <c r="AN10" i="8"/>
  <c r="AP10" i="8" s="1"/>
  <c r="AN9" i="8"/>
  <c r="AP9" i="8" s="1"/>
  <c r="AN8" i="8"/>
  <c r="AP8" i="8" s="1"/>
  <c r="AN7" i="8"/>
  <c r="AP7" i="8" s="1"/>
  <c r="AN6" i="8"/>
  <c r="AP6" i="8" s="1"/>
  <c r="AL44" i="8"/>
  <c r="AI44" i="8"/>
  <c r="AF44" i="8"/>
  <c r="AL43" i="8"/>
  <c r="AI43" i="8"/>
  <c r="AF43" i="8"/>
  <c r="AL42" i="8"/>
  <c r="AI42" i="8"/>
  <c r="AF42" i="8"/>
  <c r="AL41" i="8"/>
  <c r="AI41" i="8"/>
  <c r="AF41" i="8"/>
  <c r="AL40" i="8"/>
  <c r="AI40" i="8"/>
  <c r="AF40" i="8"/>
  <c r="AL39" i="8"/>
  <c r="AI39" i="8"/>
  <c r="AF39" i="8"/>
  <c r="AL38" i="8"/>
  <c r="AI38" i="8"/>
  <c r="AF38" i="8"/>
  <c r="AL37" i="8"/>
  <c r="AI37" i="8"/>
  <c r="AF37" i="8"/>
  <c r="AL36" i="8"/>
  <c r="AI36" i="8"/>
  <c r="AF36" i="8"/>
  <c r="AL35" i="8"/>
  <c r="AI35" i="8"/>
  <c r="AF35" i="8"/>
  <c r="AL34" i="8"/>
  <c r="AI34" i="8"/>
  <c r="AF34" i="8"/>
  <c r="AL33" i="8"/>
  <c r="AI33" i="8"/>
  <c r="AF33" i="8"/>
  <c r="AL32" i="8"/>
  <c r="AI32" i="8"/>
  <c r="AF32" i="8"/>
  <c r="AL31" i="8"/>
  <c r="AI31" i="8"/>
  <c r="AF31" i="8"/>
  <c r="AL30" i="8"/>
  <c r="AI30" i="8"/>
  <c r="AF30" i="8"/>
  <c r="AL29" i="8"/>
  <c r="AI29" i="8"/>
  <c r="AF29" i="8"/>
  <c r="AL28" i="8"/>
  <c r="AI28" i="8"/>
  <c r="AF28" i="8"/>
  <c r="AL26" i="8"/>
  <c r="AI26" i="8"/>
  <c r="AF26" i="8"/>
  <c r="AL25" i="8"/>
  <c r="AI25" i="8"/>
  <c r="AF25" i="8"/>
  <c r="AL24" i="8"/>
  <c r="AI24" i="8"/>
  <c r="AF24" i="8"/>
  <c r="AL23" i="8"/>
  <c r="AI23" i="8"/>
  <c r="AF23" i="8"/>
  <c r="AL22" i="8"/>
  <c r="AI22" i="8"/>
  <c r="AF22" i="8"/>
  <c r="AL21" i="8"/>
  <c r="AI21" i="8"/>
  <c r="AF21" i="8"/>
  <c r="AL20" i="8"/>
  <c r="AI20" i="8"/>
  <c r="AF20" i="8"/>
  <c r="AL19" i="8"/>
  <c r="AI19" i="8"/>
  <c r="AF19" i="8"/>
  <c r="AL18" i="8"/>
  <c r="AI18" i="8"/>
  <c r="AF18" i="8"/>
  <c r="AL17" i="8"/>
  <c r="AI17" i="8"/>
  <c r="AF17" i="8"/>
  <c r="AL16" i="8"/>
  <c r="AI16" i="8"/>
  <c r="AF16" i="8"/>
  <c r="AL15" i="8"/>
  <c r="AI15" i="8"/>
  <c r="AF15" i="8"/>
  <c r="AL14" i="8"/>
  <c r="AI14" i="8"/>
  <c r="AF14" i="8"/>
  <c r="AL13" i="8"/>
  <c r="AI13" i="8"/>
  <c r="AF13" i="8"/>
  <c r="AL12" i="8"/>
  <c r="AI12" i="8"/>
  <c r="AF12" i="8"/>
  <c r="AL11" i="8"/>
  <c r="AI11" i="8"/>
  <c r="AF11" i="8"/>
  <c r="AL10" i="8"/>
  <c r="AI10" i="8"/>
  <c r="AF10" i="8"/>
  <c r="AL9" i="8"/>
  <c r="AI9" i="8"/>
  <c r="AF9" i="8"/>
  <c r="AL8" i="8"/>
  <c r="AI8" i="8"/>
  <c r="AF8" i="8"/>
  <c r="AL7" i="8"/>
  <c r="AI7" i="8"/>
  <c r="AF7" i="8"/>
  <c r="AL6" i="8"/>
  <c r="AI6" i="8"/>
  <c r="AF6" i="8"/>
  <c r="AC44" i="8"/>
  <c r="Z44" i="8"/>
  <c r="W44" i="8"/>
  <c r="T44" i="8"/>
  <c r="AC43" i="8"/>
  <c r="Z43" i="8"/>
  <c r="W43" i="8"/>
  <c r="T43" i="8"/>
  <c r="AC42" i="8"/>
  <c r="Z42" i="8"/>
  <c r="W42" i="8"/>
  <c r="T42" i="8"/>
  <c r="AC41" i="8"/>
  <c r="Z41" i="8"/>
  <c r="W41" i="8"/>
  <c r="T41" i="8"/>
  <c r="AC40" i="8"/>
  <c r="Z40" i="8"/>
  <c r="W40" i="8"/>
  <c r="T40" i="8"/>
  <c r="AC39" i="8"/>
  <c r="Z39" i="8"/>
  <c r="W39" i="8"/>
  <c r="T39" i="8"/>
  <c r="AC38" i="8"/>
  <c r="Z38" i="8"/>
  <c r="W38" i="8"/>
  <c r="T38" i="8"/>
  <c r="AC37" i="8"/>
  <c r="Z37" i="8"/>
  <c r="W37" i="8"/>
  <c r="T37" i="8"/>
  <c r="AC36" i="8"/>
  <c r="Z36" i="8"/>
  <c r="W36" i="8"/>
  <c r="T36" i="8"/>
  <c r="AC35" i="8"/>
  <c r="Z35" i="8"/>
  <c r="W35" i="8"/>
  <c r="T35" i="8"/>
  <c r="AC34" i="8"/>
  <c r="Z34" i="8"/>
  <c r="W34" i="8"/>
  <c r="T34" i="8"/>
  <c r="AC33" i="8"/>
  <c r="Z33" i="8"/>
  <c r="W33" i="8"/>
  <c r="T33" i="8"/>
  <c r="AC32" i="8"/>
  <c r="Z32" i="8"/>
  <c r="W32" i="8"/>
  <c r="T32" i="8"/>
  <c r="AC31" i="8"/>
  <c r="Z31" i="8"/>
  <c r="W31" i="8"/>
  <c r="T31" i="8"/>
  <c r="AC30" i="8"/>
  <c r="Z30" i="8"/>
  <c r="W30" i="8"/>
  <c r="T30" i="8"/>
  <c r="AC29" i="8"/>
  <c r="Z29" i="8"/>
  <c r="W29" i="8"/>
  <c r="T29" i="8"/>
  <c r="AC28" i="8"/>
  <c r="Z28" i="8"/>
  <c r="W28" i="8"/>
  <c r="T28" i="8"/>
  <c r="AC26" i="8"/>
  <c r="Z26" i="8"/>
  <c r="W26" i="8"/>
  <c r="T26" i="8"/>
  <c r="AC25" i="8"/>
  <c r="Z25" i="8"/>
  <c r="W25" i="8"/>
  <c r="T25" i="8"/>
  <c r="AC24" i="8"/>
  <c r="Z24" i="8"/>
  <c r="W24" i="8"/>
  <c r="T24" i="8"/>
  <c r="AC23" i="8"/>
  <c r="Z23" i="8"/>
  <c r="W23" i="8"/>
  <c r="T23" i="8"/>
  <c r="AC22" i="8"/>
  <c r="Z22" i="8"/>
  <c r="W22" i="8"/>
  <c r="T22" i="8"/>
  <c r="AC21" i="8"/>
  <c r="Z21" i="8"/>
  <c r="W21" i="8"/>
  <c r="T21" i="8"/>
  <c r="AC20" i="8"/>
  <c r="Z20" i="8"/>
  <c r="W20" i="8"/>
  <c r="T20" i="8"/>
  <c r="AC19" i="8"/>
  <c r="Z19" i="8"/>
  <c r="W19" i="8"/>
  <c r="T19" i="8"/>
  <c r="AC18" i="8"/>
  <c r="Z18" i="8"/>
  <c r="W18" i="8"/>
  <c r="T18" i="8"/>
  <c r="AC17" i="8"/>
  <c r="Z17" i="8"/>
  <c r="W17" i="8"/>
  <c r="T17" i="8"/>
  <c r="AC16" i="8"/>
  <c r="Z16" i="8"/>
  <c r="W16" i="8"/>
  <c r="T16" i="8"/>
  <c r="AC15" i="8"/>
  <c r="Z15" i="8"/>
  <c r="W15" i="8"/>
  <c r="T15" i="8"/>
  <c r="AC14" i="8"/>
  <c r="Z14" i="8"/>
  <c r="W14" i="8"/>
  <c r="T14" i="8"/>
  <c r="AC13" i="8"/>
  <c r="Z13" i="8"/>
  <c r="W13" i="8"/>
  <c r="T13" i="8"/>
  <c r="AC12" i="8"/>
  <c r="Z12" i="8"/>
  <c r="W12" i="8"/>
  <c r="T12" i="8"/>
  <c r="AC11" i="8"/>
  <c r="Z11" i="8"/>
  <c r="W11" i="8"/>
  <c r="T11" i="8"/>
  <c r="AC10" i="8"/>
  <c r="Z10" i="8"/>
  <c r="W10" i="8"/>
  <c r="T10" i="8"/>
  <c r="AC9" i="8"/>
  <c r="Z9" i="8"/>
  <c r="W9" i="8"/>
  <c r="T9" i="8"/>
  <c r="AC8" i="8"/>
  <c r="Z8" i="8"/>
  <c r="W8" i="8"/>
  <c r="T8" i="8"/>
  <c r="AC7" i="8"/>
  <c r="Z7" i="8"/>
  <c r="W7" i="8"/>
  <c r="T7" i="8"/>
  <c r="AC6" i="8"/>
  <c r="Z6" i="8"/>
  <c r="W6" i="8"/>
  <c r="T6" i="8"/>
  <c r="Q44" i="8"/>
  <c r="N44" i="8"/>
  <c r="Q43" i="8"/>
  <c r="N43" i="8"/>
  <c r="Q42" i="8"/>
  <c r="N42" i="8"/>
  <c r="Q41" i="8"/>
  <c r="N41" i="8"/>
  <c r="Q40" i="8"/>
  <c r="N40" i="8"/>
  <c r="Q39" i="8"/>
  <c r="N39" i="8"/>
  <c r="Q38" i="8"/>
  <c r="N38" i="8"/>
  <c r="Q37" i="8"/>
  <c r="N37" i="8"/>
  <c r="Q36" i="8"/>
  <c r="N36" i="8"/>
  <c r="Q35" i="8"/>
  <c r="N35" i="8"/>
  <c r="Q34" i="8"/>
  <c r="N34" i="8"/>
  <c r="Q33" i="8"/>
  <c r="N33" i="8"/>
  <c r="Q32" i="8"/>
  <c r="N32" i="8"/>
  <c r="Q31" i="8"/>
  <c r="N31" i="8"/>
  <c r="Q30" i="8"/>
  <c r="N30" i="8"/>
  <c r="Q29" i="8"/>
  <c r="N29" i="8"/>
  <c r="Q28" i="8"/>
  <c r="N28" i="8"/>
  <c r="Q26" i="8"/>
  <c r="N26" i="8"/>
  <c r="Q25" i="8"/>
  <c r="N25" i="8"/>
  <c r="Q24" i="8"/>
  <c r="N24" i="8"/>
  <c r="Q23" i="8"/>
  <c r="N23" i="8"/>
  <c r="Q22" i="8"/>
  <c r="N22" i="8"/>
  <c r="Q21" i="8"/>
  <c r="N21" i="8"/>
  <c r="Q20" i="8"/>
  <c r="N20" i="8"/>
  <c r="Q19" i="8"/>
  <c r="N19" i="8"/>
  <c r="Q18" i="8"/>
  <c r="N18" i="8"/>
  <c r="Q17" i="8"/>
  <c r="N17" i="8"/>
  <c r="Q16" i="8"/>
  <c r="N16" i="8"/>
  <c r="Q15" i="8"/>
  <c r="N15" i="8"/>
  <c r="Q14" i="8"/>
  <c r="N14" i="8"/>
  <c r="Q13" i="8"/>
  <c r="N13" i="8"/>
  <c r="Q12" i="8"/>
  <c r="N12" i="8"/>
  <c r="Q11" i="8"/>
  <c r="N11" i="8"/>
  <c r="Q10" i="8"/>
  <c r="N10" i="8"/>
  <c r="Q9" i="8"/>
  <c r="N9" i="8"/>
  <c r="Q8" i="8"/>
  <c r="N8" i="8"/>
  <c r="Q7" i="8"/>
  <c r="N7" i="8"/>
  <c r="Q6" i="8"/>
  <c r="N6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E44" i="8"/>
  <c r="E43" i="8"/>
  <c r="E42" i="8"/>
  <c r="E41" i="8"/>
  <c r="E40" i="8"/>
  <c r="E39" i="8"/>
  <c r="E38" i="8"/>
  <c r="E37" i="8"/>
  <c r="E36" i="8"/>
  <c r="E35" i="8"/>
  <c r="E34" i="8"/>
  <c r="E33" i="8"/>
  <c r="E32" i="8"/>
  <c r="E31" i="8"/>
  <c r="E30" i="8"/>
  <c r="E29" i="8"/>
  <c r="E28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AD45" i="8" l="1"/>
  <c r="AJ45" i="8"/>
  <c r="AG45" i="8"/>
  <c r="R45" i="8"/>
  <c r="U45" i="8"/>
  <c r="X45" i="8"/>
  <c r="AA45" i="8"/>
  <c r="O45" i="8"/>
  <c r="L45" i="8"/>
  <c r="I45" i="8"/>
  <c r="F45" i="8"/>
  <c r="E25" i="1"/>
  <c r="E24" i="1"/>
  <c r="H39" i="7" l="1"/>
  <c r="H38" i="7"/>
  <c r="H37" i="7"/>
  <c r="H36" i="7"/>
  <c r="H35" i="7"/>
  <c r="H34" i="7"/>
  <c r="H33" i="7"/>
  <c r="H31" i="7"/>
  <c r="H25" i="7"/>
  <c r="H23" i="7"/>
  <c r="H15" i="7"/>
  <c r="H8" i="7"/>
  <c r="H6" i="7"/>
  <c r="H7" i="7"/>
  <c r="H32" i="7"/>
  <c r="H30" i="7"/>
  <c r="H29" i="7"/>
  <c r="H28" i="7"/>
  <c r="H27" i="7"/>
  <c r="H26" i="7"/>
  <c r="H24" i="7"/>
  <c r="H22" i="7"/>
  <c r="H21" i="7"/>
  <c r="H20" i="7"/>
  <c r="H19" i="7"/>
  <c r="H18" i="7"/>
  <c r="H17" i="7"/>
  <c r="H16" i="7"/>
  <c r="H14" i="7"/>
  <c r="H13" i="7"/>
  <c r="C45" i="8" s="1"/>
  <c r="H12" i="7"/>
  <c r="H11" i="7"/>
  <c r="H10" i="7"/>
  <c r="H9" i="7"/>
  <c r="H5" i="7"/>
  <c r="AP45" i="8" l="1"/>
  <c r="AN32" i="6"/>
  <c r="AP32" i="6" s="1"/>
  <c r="AL32" i="6"/>
  <c r="AI32" i="6"/>
  <c r="AF32" i="6"/>
  <c r="AC32" i="6"/>
  <c r="Z32" i="6"/>
  <c r="W32" i="6"/>
  <c r="T32" i="6"/>
  <c r="Q32" i="6"/>
  <c r="N32" i="6"/>
  <c r="K32" i="6"/>
  <c r="H32" i="6"/>
  <c r="E32" i="6"/>
  <c r="AN31" i="6"/>
  <c r="AP31" i="6" s="1"/>
  <c r="AL31" i="6"/>
  <c r="AI31" i="6"/>
  <c r="AF31" i="6"/>
  <c r="AC31" i="6"/>
  <c r="Z31" i="6"/>
  <c r="W31" i="6"/>
  <c r="T31" i="6"/>
  <c r="Q31" i="6"/>
  <c r="N31" i="6"/>
  <c r="K31" i="6"/>
  <c r="H31" i="6"/>
  <c r="E31" i="6"/>
  <c r="AP30" i="6"/>
  <c r="AN30" i="6"/>
  <c r="AL30" i="6"/>
  <c r="AI30" i="6"/>
  <c r="AF30" i="6"/>
  <c r="AC30" i="6"/>
  <c r="Z30" i="6"/>
  <c r="W30" i="6"/>
  <c r="T30" i="6"/>
  <c r="Q30" i="6"/>
  <c r="N30" i="6"/>
  <c r="K30" i="6"/>
  <c r="H30" i="6"/>
  <c r="E30" i="6"/>
  <c r="AN29" i="6"/>
  <c r="AP29" i="6" s="1"/>
  <c r="AL29" i="6"/>
  <c r="AI29" i="6"/>
  <c r="AF29" i="6"/>
  <c r="AC29" i="6"/>
  <c r="Z29" i="6"/>
  <c r="W29" i="6"/>
  <c r="T29" i="6"/>
  <c r="Q29" i="6"/>
  <c r="N29" i="6"/>
  <c r="K29" i="6"/>
  <c r="H29" i="6"/>
  <c r="E29" i="6"/>
  <c r="AN28" i="6"/>
  <c r="AP28" i="6" s="1"/>
  <c r="AL28" i="6"/>
  <c r="AI28" i="6"/>
  <c r="AF28" i="6"/>
  <c r="AC28" i="6"/>
  <c r="Z28" i="6"/>
  <c r="W28" i="6"/>
  <c r="T28" i="6"/>
  <c r="Q28" i="6"/>
  <c r="N28" i="6"/>
  <c r="K28" i="6"/>
  <c r="H28" i="6"/>
  <c r="E28" i="6"/>
  <c r="AP27" i="6"/>
  <c r="AN27" i="6"/>
  <c r="AL27" i="6"/>
  <c r="AI27" i="6"/>
  <c r="AF27" i="6"/>
  <c r="AC27" i="6"/>
  <c r="Z27" i="6"/>
  <c r="W27" i="6"/>
  <c r="T27" i="6"/>
  <c r="Q27" i="6"/>
  <c r="N27" i="6"/>
  <c r="K27" i="6"/>
  <c r="H27" i="6"/>
  <c r="E27" i="6"/>
  <c r="AN26" i="6"/>
  <c r="AP26" i="6" s="1"/>
  <c r="AL26" i="6"/>
  <c r="AI26" i="6"/>
  <c r="AF26" i="6"/>
  <c r="AC26" i="6"/>
  <c r="Z26" i="6"/>
  <c r="W26" i="6"/>
  <c r="T26" i="6"/>
  <c r="Q26" i="6"/>
  <c r="N26" i="6"/>
  <c r="K26" i="6"/>
  <c r="H26" i="6"/>
  <c r="E26" i="6"/>
  <c r="AN25" i="6"/>
  <c r="AP25" i="6" s="1"/>
  <c r="AL25" i="6"/>
  <c r="AI25" i="6"/>
  <c r="AF25" i="6"/>
  <c r="AC25" i="6"/>
  <c r="Z25" i="6"/>
  <c r="W25" i="6"/>
  <c r="T25" i="6"/>
  <c r="Q25" i="6"/>
  <c r="N25" i="6"/>
  <c r="K25" i="6"/>
  <c r="H25" i="6"/>
  <c r="E25" i="6"/>
  <c r="AP24" i="6"/>
  <c r="AN24" i="6"/>
  <c r="AL24" i="6"/>
  <c r="AI24" i="6"/>
  <c r="AF24" i="6"/>
  <c r="AC24" i="6"/>
  <c r="Z24" i="6"/>
  <c r="W24" i="6"/>
  <c r="T24" i="6"/>
  <c r="Q24" i="6"/>
  <c r="N24" i="6"/>
  <c r="K24" i="6"/>
  <c r="H24" i="6"/>
  <c r="E24" i="6"/>
  <c r="AN23" i="6"/>
  <c r="AP23" i="6" s="1"/>
  <c r="AL23" i="6"/>
  <c r="AI23" i="6"/>
  <c r="AF23" i="6"/>
  <c r="AC23" i="6"/>
  <c r="Z23" i="6"/>
  <c r="W23" i="6"/>
  <c r="T23" i="6"/>
  <c r="Q23" i="6"/>
  <c r="N23" i="6"/>
  <c r="K23" i="6"/>
  <c r="H23" i="6"/>
  <c r="E23" i="6"/>
  <c r="AN22" i="6"/>
  <c r="AP22" i="6" s="1"/>
  <c r="AL22" i="6"/>
  <c r="AI22" i="6"/>
  <c r="AF22" i="6"/>
  <c r="AC22" i="6"/>
  <c r="Z22" i="6"/>
  <c r="W22" i="6"/>
  <c r="T22" i="6"/>
  <c r="Q22" i="6"/>
  <c r="N22" i="6"/>
  <c r="K22" i="6"/>
  <c r="H22" i="6"/>
  <c r="E22" i="6"/>
  <c r="AP21" i="6"/>
  <c r="AL21" i="6"/>
  <c r="AI21" i="6"/>
  <c r="AF21" i="6"/>
  <c r="AC21" i="6"/>
  <c r="Z21" i="6"/>
  <c r="W21" i="6"/>
  <c r="T21" i="6"/>
  <c r="Q21" i="6"/>
  <c r="N21" i="6"/>
  <c r="K21" i="6"/>
  <c r="H21" i="6"/>
  <c r="E21" i="6"/>
  <c r="AN20" i="6"/>
  <c r="AP20" i="6" s="1"/>
  <c r="AL20" i="6"/>
  <c r="AI20" i="6"/>
  <c r="AF20" i="6"/>
  <c r="AC20" i="6"/>
  <c r="Z20" i="6"/>
  <c r="W20" i="6"/>
  <c r="T20" i="6"/>
  <c r="Q20" i="6"/>
  <c r="N20" i="6"/>
  <c r="K20" i="6"/>
  <c r="H20" i="6"/>
  <c r="E20" i="6"/>
  <c r="AN19" i="6"/>
  <c r="AP19" i="6" s="1"/>
  <c r="AL19" i="6"/>
  <c r="AI19" i="6"/>
  <c r="AF19" i="6"/>
  <c r="AC19" i="6"/>
  <c r="Z19" i="6"/>
  <c r="W19" i="6"/>
  <c r="T19" i="6"/>
  <c r="Q19" i="6"/>
  <c r="N19" i="6"/>
  <c r="K19" i="6"/>
  <c r="H19" i="6"/>
  <c r="E19" i="6"/>
  <c r="AP18" i="6"/>
  <c r="AN18" i="6"/>
  <c r="AL18" i="6"/>
  <c r="AI18" i="6"/>
  <c r="AF18" i="6"/>
  <c r="AC18" i="6"/>
  <c r="Z18" i="6"/>
  <c r="W18" i="6"/>
  <c r="T18" i="6"/>
  <c r="Q18" i="6"/>
  <c r="N18" i="6"/>
  <c r="K18" i="6"/>
  <c r="H18" i="6"/>
  <c r="E18" i="6"/>
  <c r="AN17" i="6"/>
  <c r="AP17" i="6" s="1"/>
  <c r="AL17" i="6"/>
  <c r="AI17" i="6"/>
  <c r="AF17" i="6"/>
  <c r="AC17" i="6"/>
  <c r="Z17" i="6"/>
  <c r="W17" i="6"/>
  <c r="T17" i="6"/>
  <c r="Q17" i="6"/>
  <c r="N17" i="6"/>
  <c r="K17" i="6"/>
  <c r="H17" i="6"/>
  <c r="E17" i="6"/>
  <c r="AN16" i="6"/>
  <c r="AP16" i="6" s="1"/>
  <c r="AL16" i="6"/>
  <c r="AI16" i="6"/>
  <c r="AF16" i="6"/>
  <c r="AC16" i="6"/>
  <c r="Z16" i="6"/>
  <c r="W16" i="6"/>
  <c r="T16" i="6"/>
  <c r="Q16" i="6"/>
  <c r="N16" i="6"/>
  <c r="K16" i="6"/>
  <c r="H16" i="6"/>
  <c r="E16" i="6"/>
  <c r="AP15" i="6"/>
  <c r="AN15" i="6"/>
  <c r="AL15" i="6"/>
  <c r="AI15" i="6"/>
  <c r="AF15" i="6"/>
  <c r="AC15" i="6"/>
  <c r="Z15" i="6"/>
  <c r="W15" i="6"/>
  <c r="T15" i="6"/>
  <c r="Q15" i="6"/>
  <c r="N15" i="6"/>
  <c r="K15" i="6"/>
  <c r="H15" i="6"/>
  <c r="E15" i="6"/>
  <c r="AN14" i="6"/>
  <c r="AP14" i="6" s="1"/>
  <c r="AL14" i="6"/>
  <c r="AI14" i="6"/>
  <c r="AF14" i="6"/>
  <c r="AC14" i="6"/>
  <c r="Z14" i="6"/>
  <c r="W14" i="6"/>
  <c r="T14" i="6"/>
  <c r="Q14" i="6"/>
  <c r="N14" i="6"/>
  <c r="K14" i="6"/>
  <c r="H14" i="6"/>
  <c r="E14" i="6"/>
  <c r="AN13" i="6"/>
  <c r="AP13" i="6" s="1"/>
  <c r="AL13" i="6"/>
  <c r="AI13" i="6"/>
  <c r="AF13" i="6"/>
  <c r="AC13" i="6"/>
  <c r="Z13" i="6"/>
  <c r="W13" i="6"/>
  <c r="T13" i="6"/>
  <c r="Q13" i="6"/>
  <c r="N13" i="6"/>
  <c r="K13" i="6"/>
  <c r="H13" i="6"/>
  <c r="E13" i="6"/>
  <c r="AP12" i="6"/>
  <c r="AN12" i="6"/>
  <c r="AL12" i="6"/>
  <c r="AI12" i="6"/>
  <c r="AF12" i="6"/>
  <c r="AC12" i="6"/>
  <c r="Z12" i="6"/>
  <c r="W12" i="6"/>
  <c r="T12" i="6"/>
  <c r="Q12" i="6"/>
  <c r="N12" i="6"/>
  <c r="K12" i="6"/>
  <c r="H12" i="6"/>
  <c r="E12" i="6"/>
  <c r="AN11" i="6"/>
  <c r="AP11" i="6" s="1"/>
  <c r="AL11" i="6"/>
  <c r="AI11" i="6"/>
  <c r="AF11" i="6"/>
  <c r="AC11" i="6"/>
  <c r="Z11" i="6"/>
  <c r="W11" i="6"/>
  <c r="T11" i="6"/>
  <c r="Q11" i="6"/>
  <c r="N11" i="6"/>
  <c r="K11" i="6"/>
  <c r="H11" i="6"/>
  <c r="E11" i="6"/>
  <c r="AN10" i="6"/>
  <c r="AP10" i="6" s="1"/>
  <c r="AL10" i="6"/>
  <c r="AI10" i="6"/>
  <c r="AF10" i="6"/>
  <c r="AC10" i="6"/>
  <c r="Z10" i="6"/>
  <c r="W10" i="6"/>
  <c r="T10" i="6"/>
  <c r="Q10" i="6"/>
  <c r="N10" i="6"/>
  <c r="K10" i="6"/>
  <c r="H10" i="6"/>
  <c r="E10" i="6"/>
  <c r="AP9" i="6"/>
  <c r="AN9" i="6"/>
  <c r="AL9" i="6"/>
  <c r="AI9" i="6"/>
  <c r="AF9" i="6"/>
  <c r="AC9" i="6"/>
  <c r="Z9" i="6"/>
  <c r="W9" i="6"/>
  <c r="T9" i="6"/>
  <c r="Q9" i="6"/>
  <c r="N9" i="6"/>
  <c r="K9" i="6"/>
  <c r="H9" i="6"/>
  <c r="E9" i="6"/>
  <c r="AN8" i="6"/>
  <c r="AP8" i="6" s="1"/>
  <c r="AL8" i="6"/>
  <c r="AI8" i="6"/>
  <c r="AF8" i="6"/>
  <c r="AC8" i="6"/>
  <c r="Z8" i="6"/>
  <c r="W8" i="6"/>
  <c r="T8" i="6"/>
  <c r="Q8" i="6"/>
  <c r="N8" i="6"/>
  <c r="K8" i="6"/>
  <c r="H8" i="6"/>
  <c r="E8" i="6"/>
  <c r="AN7" i="6"/>
  <c r="AP7" i="6" s="1"/>
  <c r="AL7" i="6"/>
  <c r="AI7" i="6"/>
  <c r="AF7" i="6"/>
  <c r="AC7" i="6"/>
  <c r="Z7" i="6"/>
  <c r="W7" i="6"/>
  <c r="T7" i="6"/>
  <c r="Q7" i="6"/>
  <c r="N7" i="6"/>
  <c r="K7" i="6"/>
  <c r="H7" i="6"/>
  <c r="E7" i="6"/>
  <c r="AP6" i="6"/>
  <c r="AN6" i="6"/>
  <c r="AL6" i="6"/>
  <c r="AI6" i="6"/>
  <c r="AF6" i="6"/>
  <c r="AC6" i="6"/>
  <c r="Z6" i="6"/>
  <c r="W6" i="6"/>
  <c r="T6" i="6"/>
  <c r="Q6" i="6"/>
  <c r="N6" i="6"/>
  <c r="K6" i="6"/>
  <c r="H6" i="6"/>
  <c r="E6" i="6"/>
  <c r="AG3" i="6"/>
  <c r="AJ3" i="6" s="1"/>
  <c r="F3" i="6"/>
  <c r="I3" i="6" s="1"/>
  <c r="L3" i="6" s="1"/>
  <c r="O3" i="6" s="1"/>
  <c r="R3" i="6" s="1"/>
  <c r="U3" i="6" s="1"/>
  <c r="X3" i="6" s="1"/>
  <c r="AA3" i="6" s="1"/>
  <c r="AJ33" i="6" l="1"/>
  <c r="R33" i="6"/>
  <c r="F33" i="6"/>
  <c r="X33" i="6"/>
  <c r="U33" i="6"/>
  <c r="AA33" i="6"/>
  <c r="C33" i="6"/>
  <c r="AD33" i="6"/>
  <c r="I33" i="6"/>
  <c r="L33" i="6"/>
  <c r="O33" i="6"/>
  <c r="AG33" i="6"/>
  <c r="AP33" i="6"/>
  <c r="AN32" i="1"/>
  <c r="AN19" i="1"/>
  <c r="AP32" i="1" l="1"/>
  <c r="AN31" i="1"/>
  <c r="AN30" i="1"/>
  <c r="AP30" i="1" s="1"/>
  <c r="AN29" i="1"/>
  <c r="AN28" i="1"/>
  <c r="AN27" i="1"/>
  <c r="AN26" i="1"/>
  <c r="AN25" i="1"/>
  <c r="AN24" i="1"/>
  <c r="AN23" i="1"/>
  <c r="AN22" i="1"/>
  <c r="AN21" i="1"/>
  <c r="AN20" i="1"/>
  <c r="AN18" i="1"/>
  <c r="AN17" i="1"/>
  <c r="AN16" i="1"/>
  <c r="AN15" i="1"/>
  <c r="AN14" i="1"/>
  <c r="AN13" i="1"/>
  <c r="AN12" i="1"/>
  <c r="AN11" i="1"/>
  <c r="AN10" i="1"/>
  <c r="AN9" i="1"/>
  <c r="AN8" i="1"/>
  <c r="AN7" i="1"/>
  <c r="AN6" i="1"/>
  <c r="AP6" i="1" s="1"/>
  <c r="AL32" i="1"/>
  <c r="AL22" i="1"/>
  <c r="AL16" i="1"/>
  <c r="AL10" i="1"/>
  <c r="AI32" i="1"/>
  <c r="AF32" i="1"/>
  <c r="AC32" i="1"/>
  <c r="AI30" i="1"/>
  <c r="AF30" i="1"/>
  <c r="AI22" i="1"/>
  <c r="AF22" i="1"/>
  <c r="AI16" i="1"/>
  <c r="AF16" i="1"/>
  <c r="AI10" i="1"/>
  <c r="AF10" i="1"/>
  <c r="Z32" i="1"/>
  <c r="Z22" i="1"/>
  <c r="Z16" i="1"/>
  <c r="Z11" i="1"/>
  <c r="Z10" i="1"/>
  <c r="W32" i="1"/>
  <c r="W26" i="1"/>
  <c r="W22" i="1"/>
  <c r="W19" i="1"/>
  <c r="W16" i="1"/>
  <c r="W13" i="1"/>
  <c r="W10" i="1"/>
  <c r="W7" i="1"/>
  <c r="T32" i="1"/>
  <c r="T23" i="1"/>
  <c r="T22" i="1"/>
  <c r="T17" i="1"/>
  <c r="T16" i="1"/>
  <c r="T10" i="1"/>
  <c r="Q32" i="1"/>
  <c r="Q31" i="1"/>
  <c r="Q29" i="1"/>
  <c r="Q23" i="1"/>
  <c r="Q22" i="1"/>
  <c r="Q19" i="1"/>
  <c r="Q16" i="1"/>
  <c r="Q13" i="1"/>
  <c r="Q11" i="1"/>
  <c r="Q10" i="1"/>
  <c r="Q7" i="1"/>
  <c r="N32" i="1"/>
  <c r="N30" i="1"/>
  <c r="N29" i="1"/>
  <c r="N27" i="1"/>
  <c r="N23" i="1"/>
  <c r="N18" i="1"/>
  <c r="N17" i="1"/>
  <c r="N12" i="1"/>
  <c r="N11" i="1"/>
  <c r="N6" i="1"/>
  <c r="K32" i="1"/>
  <c r="K30" i="1"/>
  <c r="K27" i="1"/>
  <c r="K26" i="1"/>
  <c r="K24" i="1"/>
  <c r="K21" i="1"/>
  <c r="K20" i="1"/>
  <c r="K12" i="1"/>
  <c r="K11" i="1"/>
  <c r="K9" i="1"/>
  <c r="K6" i="1"/>
  <c r="H32" i="1"/>
  <c r="H31" i="1"/>
  <c r="H30" i="1"/>
  <c r="H27" i="1"/>
  <c r="H25" i="1"/>
  <c r="H24" i="1"/>
  <c r="H22" i="1"/>
  <c r="H21" i="1"/>
  <c r="H19" i="1"/>
  <c r="H18" i="1"/>
  <c r="H16" i="1"/>
  <c r="H13" i="1"/>
  <c r="H12" i="1"/>
  <c r="H10" i="1"/>
  <c r="H7" i="1"/>
  <c r="H6" i="1"/>
  <c r="E32" i="1"/>
  <c r="E31" i="1"/>
  <c r="E30" i="1"/>
  <c r="E27" i="1"/>
  <c r="E22" i="1"/>
  <c r="E19" i="1"/>
  <c r="E18" i="1"/>
  <c r="E16" i="1"/>
  <c r="E15" i="1"/>
  <c r="E13" i="1"/>
  <c r="E10" i="1"/>
  <c r="E7" i="1"/>
  <c r="E6" i="1"/>
  <c r="H28" i="5"/>
  <c r="H27" i="5"/>
  <c r="AL30" i="1" s="1"/>
  <c r="H26" i="5"/>
  <c r="H25" i="5"/>
  <c r="H28" i="1" s="1"/>
  <c r="H24" i="5"/>
  <c r="AF27" i="1" s="1"/>
  <c r="H23" i="5"/>
  <c r="H22" i="5"/>
  <c r="H21" i="5"/>
  <c r="H20" i="5"/>
  <c r="H19" i="5"/>
  <c r="H18" i="5"/>
  <c r="AL19" i="1" s="1"/>
  <c r="H17" i="5"/>
  <c r="H16" i="5"/>
  <c r="H15" i="5"/>
  <c r="K16" i="1" s="1"/>
  <c r="H14" i="5"/>
  <c r="H13" i="5"/>
  <c r="H12" i="5"/>
  <c r="AL13" i="1" s="1"/>
  <c r="H11" i="5"/>
  <c r="H10" i="5"/>
  <c r="H9" i="5"/>
  <c r="H8" i="5"/>
  <c r="H7" i="5"/>
  <c r="Q8" i="1" s="1"/>
  <c r="H6" i="5"/>
  <c r="AL7" i="1" s="1"/>
  <c r="H5" i="5"/>
  <c r="AP10" i="1" l="1"/>
  <c r="AP22" i="1"/>
  <c r="AP14" i="1"/>
  <c r="N14" i="1"/>
  <c r="H14" i="1"/>
  <c r="AI14" i="1"/>
  <c r="AF14" i="1"/>
  <c r="AC14" i="1"/>
  <c r="E14" i="1"/>
  <c r="AL14" i="1"/>
  <c r="Z14" i="1"/>
  <c r="T14" i="1"/>
  <c r="N20" i="1"/>
  <c r="H20" i="1"/>
  <c r="AI20" i="1"/>
  <c r="AP20" i="1"/>
  <c r="AF20" i="1"/>
  <c r="AC20" i="1"/>
  <c r="E20" i="1"/>
  <c r="AL20" i="1"/>
  <c r="Z20" i="1"/>
  <c r="T20" i="1"/>
  <c r="Q20" i="1"/>
  <c r="W8" i="1"/>
  <c r="W20" i="1"/>
  <c r="AF9" i="1"/>
  <c r="AC9" i="1"/>
  <c r="W9" i="1"/>
  <c r="Q9" i="1"/>
  <c r="AP9" i="1"/>
  <c r="AL9" i="1"/>
  <c r="Z9" i="1"/>
  <c r="T9" i="1"/>
  <c r="AI9" i="1"/>
  <c r="AF15" i="1"/>
  <c r="AC15" i="1"/>
  <c r="W15" i="1"/>
  <c r="Q15" i="1"/>
  <c r="AL15" i="1"/>
  <c r="Z15" i="1"/>
  <c r="T15" i="1"/>
  <c r="AP15" i="1"/>
  <c r="AI15" i="1"/>
  <c r="AF21" i="1"/>
  <c r="AC21" i="1"/>
  <c r="W21" i="1"/>
  <c r="Q21" i="1"/>
  <c r="AP21" i="1"/>
  <c r="AL21" i="1"/>
  <c r="Z21" i="1"/>
  <c r="T21" i="1"/>
  <c r="AI21" i="1"/>
  <c r="AF29" i="1"/>
  <c r="K29" i="1"/>
  <c r="AC29" i="1"/>
  <c r="E29" i="1"/>
  <c r="Z29" i="1"/>
  <c r="AL29" i="1"/>
  <c r="H29" i="1"/>
  <c r="AI29" i="1"/>
  <c r="W29" i="1"/>
  <c r="H15" i="1"/>
  <c r="N9" i="1"/>
  <c r="N21" i="1"/>
  <c r="E9" i="1"/>
  <c r="K14" i="1"/>
  <c r="Q14" i="1"/>
  <c r="T8" i="1"/>
  <c r="AF11" i="1"/>
  <c r="AC11" i="1"/>
  <c r="E11" i="1"/>
  <c r="AL11" i="1"/>
  <c r="H11" i="1"/>
  <c r="AI11" i="1"/>
  <c r="W11" i="1"/>
  <c r="AF17" i="1"/>
  <c r="K17" i="1"/>
  <c r="AC17" i="1"/>
  <c r="E17" i="1"/>
  <c r="Z17" i="1"/>
  <c r="AL17" i="1"/>
  <c r="H17" i="1"/>
  <c r="AI17" i="1"/>
  <c r="W17" i="1"/>
  <c r="AL25" i="1"/>
  <c r="AF25" i="1"/>
  <c r="AF23" i="1"/>
  <c r="Z25" i="1"/>
  <c r="T25" i="1"/>
  <c r="K23" i="1"/>
  <c r="AL24" i="1"/>
  <c r="AC25" i="1"/>
  <c r="AC23" i="1"/>
  <c r="Z24" i="1"/>
  <c r="T24" i="1"/>
  <c r="N25" i="1"/>
  <c r="E23" i="1"/>
  <c r="AI24" i="1"/>
  <c r="Z23" i="1"/>
  <c r="AL23" i="1"/>
  <c r="AF24" i="1"/>
  <c r="W25" i="1"/>
  <c r="AC24" i="1"/>
  <c r="W24" i="1"/>
  <c r="Q24" i="1"/>
  <c r="K25" i="1"/>
  <c r="H23" i="1"/>
  <c r="AI25" i="1"/>
  <c r="AI23" i="1"/>
  <c r="W23" i="1"/>
  <c r="AL31" i="1"/>
  <c r="AF31" i="1"/>
  <c r="Z31" i="1"/>
  <c r="T31" i="1"/>
  <c r="AC31" i="1"/>
  <c r="N31" i="1"/>
  <c r="W31" i="1"/>
  <c r="K31" i="1"/>
  <c r="AI31" i="1"/>
  <c r="E28" i="1"/>
  <c r="H9" i="1"/>
  <c r="K15" i="1"/>
  <c r="N24" i="1"/>
  <c r="Q25" i="1"/>
  <c r="T29" i="1"/>
  <c r="W14" i="1"/>
  <c r="AL6" i="1"/>
  <c r="Z6" i="1"/>
  <c r="T6" i="1"/>
  <c r="AI6" i="1"/>
  <c r="AF6" i="1"/>
  <c r="AC6" i="1"/>
  <c r="W6" i="1"/>
  <c r="Q6" i="1"/>
  <c r="AL12" i="1"/>
  <c r="Z12" i="1"/>
  <c r="T12" i="1"/>
  <c r="AI12" i="1"/>
  <c r="AF12" i="1"/>
  <c r="AC12" i="1"/>
  <c r="W12" i="1"/>
  <c r="Q12" i="1"/>
  <c r="AL18" i="1"/>
  <c r="Z18" i="1"/>
  <c r="T18" i="1"/>
  <c r="AI18" i="1"/>
  <c r="AF18" i="1"/>
  <c r="AC18" i="1"/>
  <c r="W18" i="1"/>
  <c r="Q18" i="1"/>
  <c r="AP26" i="1"/>
  <c r="N26" i="1"/>
  <c r="H26" i="1"/>
  <c r="AI26" i="1"/>
  <c r="AF26" i="1"/>
  <c r="AC26" i="1"/>
  <c r="E26" i="1"/>
  <c r="AL26" i="1"/>
  <c r="Z26" i="1"/>
  <c r="T26" i="1"/>
  <c r="E12" i="1"/>
  <c r="E21" i="1"/>
  <c r="K8" i="1"/>
  <c r="K18" i="1"/>
  <c r="N15" i="1"/>
  <c r="Q17" i="1"/>
  <c r="Q26" i="1"/>
  <c r="T11" i="1"/>
  <c r="N8" i="1"/>
  <c r="H8" i="1"/>
  <c r="AI8" i="1"/>
  <c r="AP8" i="1"/>
  <c r="AF8" i="1"/>
  <c r="AC8" i="1"/>
  <c r="E8" i="1"/>
  <c r="AL8" i="1"/>
  <c r="Z8" i="1"/>
  <c r="W28" i="1"/>
  <c r="Q28" i="1"/>
  <c r="K28" i="1"/>
  <c r="AI28" i="1"/>
  <c r="AL28" i="1"/>
  <c r="AF28" i="1"/>
  <c r="Z28" i="1"/>
  <c r="T28" i="1"/>
  <c r="AP28" i="1"/>
  <c r="AC28" i="1"/>
  <c r="N28" i="1"/>
  <c r="AI7" i="1"/>
  <c r="AI13" i="1"/>
  <c r="AI19" i="1"/>
  <c r="AI27" i="1"/>
  <c r="AP27" i="1"/>
  <c r="K7" i="1"/>
  <c r="K13" i="1"/>
  <c r="K19" i="1"/>
  <c r="N10" i="1"/>
  <c r="N16" i="1"/>
  <c r="N22" i="1"/>
  <c r="Q30" i="1"/>
  <c r="T27" i="1"/>
  <c r="W30" i="1"/>
  <c r="Z27" i="1"/>
  <c r="AC10" i="1"/>
  <c r="AC16" i="1"/>
  <c r="AC22" i="1"/>
  <c r="AC30" i="1"/>
  <c r="AL27" i="1"/>
  <c r="AP16" i="1"/>
  <c r="AP11" i="1"/>
  <c r="AP17" i="1"/>
  <c r="AP23" i="1"/>
  <c r="AP29" i="1"/>
  <c r="AP12" i="1"/>
  <c r="AP18" i="1"/>
  <c r="AP24" i="1"/>
  <c r="K10" i="1"/>
  <c r="K22" i="1"/>
  <c r="N7" i="1"/>
  <c r="N13" i="1"/>
  <c r="N19" i="1"/>
  <c r="Q27" i="1"/>
  <c r="T30" i="1"/>
  <c r="W27" i="1"/>
  <c r="Z30" i="1"/>
  <c r="AC7" i="1"/>
  <c r="AC13" i="1"/>
  <c r="AC19" i="1"/>
  <c r="AC27" i="1"/>
  <c r="AP7" i="1"/>
  <c r="AP13" i="1"/>
  <c r="AP19" i="1"/>
  <c r="AP25" i="1"/>
  <c r="AP31" i="1"/>
  <c r="T7" i="1"/>
  <c r="T13" i="1"/>
  <c r="T19" i="1"/>
  <c r="Z7" i="1"/>
  <c r="Z13" i="1"/>
  <c r="Z19" i="1"/>
  <c r="AF7" i="1"/>
  <c r="AF13" i="1"/>
  <c r="AF19" i="1"/>
  <c r="C33" i="1" l="1"/>
  <c r="L33" i="1"/>
  <c r="I33" i="1"/>
  <c r="F33" i="1"/>
  <c r="X33" i="1"/>
  <c r="AJ33" i="1"/>
  <c r="AA33" i="1"/>
  <c r="AP33" i="1"/>
  <c r="AD33" i="1"/>
  <c r="AG33" i="1"/>
  <c r="R33" i="1"/>
  <c r="O33" i="1"/>
  <c r="U3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　</author>
  </authors>
  <commentList>
    <comment ref="AP27" authorId="0" shapeId="0" xr:uid="{383A65F5-A906-4D21-A2C5-BD04C1F4DE1F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構成割合を「プロパン7：ブタン3」とみなし計算</t>
        </r>
      </text>
    </comment>
    <comment ref="AP28" authorId="0" shapeId="0" xr:uid="{68B8D964-35E9-4675-B77F-619E23B79CD5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構成割合を「ブタン8：プロパン2」とみなし計算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　</author>
  </authors>
  <commentList>
    <comment ref="E24" authorId="0" shapeId="0" xr:uid="{2C08E309-30AC-48AE-9686-69404737219E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構成割合を「プロパン7：ブタン3」とみなし計算</t>
        </r>
      </text>
    </comment>
    <comment ref="H24" authorId="0" shapeId="0" xr:uid="{E4F2E76F-E075-4F29-AE12-62907CF95CC5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構成割合を「プロパン7：ブタン3」とみなし計算</t>
        </r>
      </text>
    </comment>
    <comment ref="K24" authorId="0" shapeId="0" xr:uid="{A655863F-E4FF-4F92-808C-9E368C578206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構成割合を「プロパン7：ブタン3」とみなし計算</t>
        </r>
      </text>
    </comment>
    <comment ref="N24" authorId="0" shapeId="0" xr:uid="{3528844E-07B1-4A60-B356-0D26252612C4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構成割合を「プロパン7：ブタン3」とみなし計算</t>
        </r>
      </text>
    </comment>
    <comment ref="Q24" authorId="0" shapeId="0" xr:uid="{5BDFD6DB-C0A8-45BF-8C4D-37225BCE479E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構成割合を「プロパン7：ブタン3」とみなし計算</t>
        </r>
      </text>
    </comment>
    <comment ref="T24" authorId="0" shapeId="0" xr:uid="{AC9D0738-2F56-41E3-85C4-89B268F59A76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構成割合を「プロパン7：ブタン3」とみなし計算</t>
        </r>
      </text>
    </comment>
    <comment ref="W24" authorId="0" shapeId="0" xr:uid="{FC50F7B1-4450-41AB-8B5B-97DA2C4FF63C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構成割合を「プロパン7：ブタン3」とみなし計算</t>
        </r>
      </text>
    </comment>
    <comment ref="Z24" authorId="0" shapeId="0" xr:uid="{E80F0398-7086-4D18-9959-0D0A7B3C8FCC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構成割合を「プロパン7：ブタン3」とみなし計算</t>
        </r>
      </text>
    </comment>
    <comment ref="AC24" authorId="0" shapeId="0" xr:uid="{E2849541-2BAD-4F22-9D3A-2CC05A72D3D2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構成割合を「プロパン7：ブタン3」とみなし計算</t>
        </r>
      </text>
    </comment>
    <comment ref="AF24" authorId="0" shapeId="0" xr:uid="{6337D51C-8437-4A1F-9517-563A42B863DA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構成割合を「プロパン7：ブタン3」とみなし計算</t>
        </r>
      </text>
    </comment>
    <comment ref="AI24" authorId="0" shapeId="0" xr:uid="{182FC3EA-574B-43AA-BDC5-C52444532DAB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構成割合を「プロパン7：ブタン3」とみなし計算</t>
        </r>
      </text>
    </comment>
    <comment ref="AL24" authorId="0" shapeId="0" xr:uid="{B1DCF0A6-0E39-40A0-BE4B-98A44506A83B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構成割合を「プロパン7：ブタン3」とみなし計算</t>
        </r>
      </text>
    </comment>
    <comment ref="AP24" authorId="0" shapeId="0" xr:uid="{55DAE368-5906-4F11-BB99-90100AFAF6B9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構成割合を「プロパン7：ブタン3」とみなし計算</t>
        </r>
      </text>
    </comment>
    <comment ref="E25" authorId="0" shapeId="0" xr:uid="{1A7AF522-537C-43C0-8035-D580D10EF509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構成割合を「ブタン8：プロパン2」とみなし計算</t>
        </r>
      </text>
    </comment>
    <comment ref="H25" authorId="0" shapeId="0" xr:uid="{4F375CF8-776C-4BC2-B5A8-842ECC0D4A8D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構成割合を「ブタン8：プロパン2」とみなし計算</t>
        </r>
      </text>
    </comment>
    <comment ref="K25" authorId="0" shapeId="0" xr:uid="{08CDE5B0-774E-43F3-81EB-8AF947AD35FD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構成割合を「ブタン8：プロパン2」とみなし計算</t>
        </r>
      </text>
    </comment>
    <comment ref="N25" authorId="0" shapeId="0" xr:uid="{53193C1A-DA6A-4BC1-BD90-4D5E56A32E46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構成割合を「ブタン8：プロパン2」とみなし計算</t>
        </r>
      </text>
    </comment>
    <comment ref="Q25" authorId="0" shapeId="0" xr:uid="{5F0AB27C-5261-4DC8-AA34-45376D7E838C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構成割合を「ブタン8：プロパン2」とみなし計算</t>
        </r>
      </text>
    </comment>
    <comment ref="T25" authorId="0" shapeId="0" xr:uid="{D6F223DA-ADB8-4D95-AA41-3FD308660D1F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構成割合を「ブタン8：プロパン2」とみなし計算</t>
        </r>
      </text>
    </comment>
    <comment ref="W25" authorId="0" shapeId="0" xr:uid="{907D1FFD-660C-487A-A035-08AA82C4102A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構成割合を「ブタン8：プロパン2」とみなし計算</t>
        </r>
      </text>
    </comment>
    <comment ref="Z25" authorId="0" shapeId="0" xr:uid="{71FA0F80-5135-4D71-B8D1-746F40F1A877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構成割合を「ブタン8：プロパン2」とみなし計算</t>
        </r>
      </text>
    </comment>
    <comment ref="AC25" authorId="0" shapeId="0" xr:uid="{9BDC6ED7-07AD-434F-8B5F-4937D550A3BF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構成割合を「ブタン8：プロパン2」とみなし計算</t>
        </r>
      </text>
    </comment>
    <comment ref="AF25" authorId="0" shapeId="0" xr:uid="{8B143EA3-8A95-461B-8EDE-5A12375606C7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構成割合を「ブタン8：プロパン2」とみなし計算</t>
        </r>
      </text>
    </comment>
    <comment ref="AI25" authorId="0" shapeId="0" xr:uid="{F76B7288-1D66-44A5-8843-6A1D2C762CD2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構成割合を「ブタン8：プロパン2」とみなし計算</t>
        </r>
      </text>
    </comment>
    <comment ref="AL25" authorId="0" shapeId="0" xr:uid="{DBB796A7-D027-42E7-B8D3-2629C466369B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構成割合を「ブタン8：プロパン2」とみなし計算</t>
        </r>
      </text>
    </comment>
    <comment ref="AP25" authorId="0" shapeId="0" xr:uid="{1ACB06D2-C917-4504-AE7E-4D37F8181C3E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構成割合を「ブタン8：プロパン2」とみなし計算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　</author>
  </authors>
  <commentList>
    <comment ref="E24" authorId="0" shapeId="0" xr:uid="{DAA38ED0-4B3D-4F96-9F3F-42FB8A7D3EB9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構成割合を「プロパン7：ブタン3」とみなし計算</t>
        </r>
      </text>
    </comment>
    <comment ref="H24" authorId="0" shapeId="0" xr:uid="{F9BB0EE1-0097-4E8B-8570-503CA61E58FB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構成割合を「プロパン7：ブタン3」とみなし計算</t>
        </r>
      </text>
    </comment>
    <comment ref="K24" authorId="0" shapeId="0" xr:uid="{5CF50C4D-4689-4FFC-854D-2E312FC1488D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構成割合を「プロパン7：ブタン3」とみなし計算</t>
        </r>
      </text>
    </comment>
    <comment ref="N24" authorId="0" shapeId="0" xr:uid="{047F4586-A271-4F7A-B07E-DB0D875196FA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構成割合を「プロパン7：ブタン3」とみなし計算</t>
        </r>
      </text>
    </comment>
    <comment ref="Q24" authorId="0" shapeId="0" xr:uid="{050133A0-2E6E-4504-913C-AB41AD8996CE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構成割合を「プロパン7：ブタン3」とみなし計算</t>
        </r>
      </text>
    </comment>
    <comment ref="T24" authorId="0" shapeId="0" xr:uid="{2F3C6F53-9D09-45A7-B604-8D3668B95563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構成割合を「プロパン7：ブタン3」とみなし計算</t>
        </r>
      </text>
    </comment>
    <comment ref="W24" authorId="0" shapeId="0" xr:uid="{0E58133B-1075-4FD8-877C-9CE31432677E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構成割合を「プロパン7：ブタン3」とみなし計算</t>
        </r>
      </text>
    </comment>
    <comment ref="Z24" authorId="0" shapeId="0" xr:uid="{2E46F340-E740-4A8B-874F-80F85F59E828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構成割合を「プロパン7：ブタン3」とみなし計算</t>
        </r>
      </text>
    </comment>
    <comment ref="AC24" authorId="0" shapeId="0" xr:uid="{4A1FAEA7-43C8-4BC1-86D3-FA30B3F0F971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構成割合を「プロパン7：ブタン3」とみなし計算</t>
        </r>
      </text>
    </comment>
    <comment ref="AF24" authorId="0" shapeId="0" xr:uid="{A4DB997F-60F6-41AB-AE66-C98A69EE82D4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構成割合を「プロパン7：ブタン3」とみなし計算</t>
        </r>
      </text>
    </comment>
    <comment ref="AI24" authorId="0" shapeId="0" xr:uid="{3E15235A-7B9C-47AF-A993-545075760A7F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構成割合を「プロパン7：ブタン3」とみなし計算</t>
        </r>
      </text>
    </comment>
    <comment ref="AL24" authorId="0" shapeId="0" xr:uid="{9C167A0E-C467-450A-A1BB-5E2388961813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構成割合を「プロパン7：ブタン3」とみなし計算</t>
        </r>
      </text>
    </comment>
    <comment ref="AP24" authorId="0" shapeId="0" xr:uid="{54C7A7FC-762C-457E-99EB-67FECE2988DA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構成割合を「プロパン7：ブタン3」とみなし計算</t>
        </r>
      </text>
    </comment>
    <comment ref="E25" authorId="0" shapeId="0" xr:uid="{60B68D93-8E86-4BA6-95B8-B59DDEC6F82B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構成割合を「ブタン8：プロパン2」とみなし計算</t>
        </r>
      </text>
    </comment>
    <comment ref="H25" authorId="0" shapeId="0" xr:uid="{EB7976D7-904A-4C8D-8EE0-BFB8A191943A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構成割合を「ブタン8：プロパン2」とみなし計算</t>
        </r>
      </text>
    </comment>
    <comment ref="K25" authorId="0" shapeId="0" xr:uid="{6A465C55-6FDA-4779-A3E4-EB17B4FC02AE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構成割合を「ブタン8：プロパン2」とみなし計算</t>
        </r>
      </text>
    </comment>
    <comment ref="N25" authorId="0" shapeId="0" xr:uid="{AC1A860F-0963-44D5-850C-DB00734BFC91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構成割合を「ブタン8：プロパン2」とみなし計算</t>
        </r>
      </text>
    </comment>
    <comment ref="Q25" authorId="0" shapeId="0" xr:uid="{9BB12E9E-55BF-43F1-B3D7-1EE4F04E9631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構成割合を「ブタン8：プロパン2」とみなし計算</t>
        </r>
      </text>
    </comment>
    <comment ref="T25" authorId="0" shapeId="0" xr:uid="{6275FF95-EFCF-4075-A132-FA126847A4F9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構成割合を「ブタン8：プロパン2」とみなし計算</t>
        </r>
      </text>
    </comment>
    <comment ref="W25" authorId="0" shapeId="0" xr:uid="{235252E8-3FF7-49E3-AF78-9B160C25EFB1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構成割合を「ブタン8：プロパン2」とみなし計算</t>
        </r>
      </text>
    </comment>
    <comment ref="Z25" authorId="0" shapeId="0" xr:uid="{AB0434D7-101C-4FEE-BC43-D0A271E80AF4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構成割合を「ブタン8：プロパン2」とみなし計算</t>
        </r>
      </text>
    </comment>
    <comment ref="AC25" authorId="0" shapeId="0" xr:uid="{811707F1-103D-46FA-B9EC-079F20DD2569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構成割合を「ブタン8：プロパン2」とみなし計算</t>
        </r>
      </text>
    </comment>
    <comment ref="AF25" authorId="0" shapeId="0" xr:uid="{A4F8D80D-1795-4617-A728-C2B77F17675C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構成割合を「ブタン8：プロパン2」とみなし計算</t>
        </r>
      </text>
    </comment>
    <comment ref="AI25" authorId="0" shapeId="0" xr:uid="{B3FA63C5-9C14-49CF-9456-8BBDC76CA24E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構成割合を「ブタン8：プロパン2」とみなし計算</t>
        </r>
      </text>
    </comment>
    <comment ref="AL25" authorId="0" shapeId="0" xr:uid="{40AC2294-2E28-4039-9747-433BC0AC7829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構成割合を「ブタン8：プロパン2」とみなし計算</t>
        </r>
      </text>
    </comment>
    <comment ref="AP25" authorId="0" shapeId="0" xr:uid="{0E1F0ACE-D998-4201-941B-C46FF78E02EF}">
      <text>
        <r>
          <rPr>
            <b/>
            <sz val="9"/>
            <color indexed="81"/>
            <rFont val="MS P ゴシック"/>
            <family val="3"/>
            <charset val="128"/>
          </rPr>
          <t>構成割合を「ブタン8：プロパン2」とみなし計算</t>
        </r>
      </text>
    </comment>
  </commentList>
</comments>
</file>

<file path=xl/sharedStrings.xml><?xml version="1.0" encoding="utf-8"?>
<sst xmlns="http://schemas.openxmlformats.org/spreadsheetml/2006/main" count="1833" uniqueCount="100">
  <si>
    <t>エネルギーの種類</t>
    <rPh sb="6" eb="8">
      <t>シュルイ</t>
    </rPh>
    <phoneticPr fontId="1"/>
  </si>
  <si>
    <t>単位</t>
    <rPh sb="0" eb="2">
      <t>タンイ</t>
    </rPh>
    <phoneticPr fontId="1"/>
  </si>
  <si>
    <t>原料炭</t>
    <rPh sb="0" eb="2">
      <t>ゲンリョウ</t>
    </rPh>
    <rPh sb="2" eb="3">
      <t>タン</t>
    </rPh>
    <phoneticPr fontId="1"/>
  </si>
  <si>
    <t>無煙炭</t>
    <rPh sb="0" eb="2">
      <t>ムエン</t>
    </rPh>
    <rPh sb="2" eb="3">
      <t>タン</t>
    </rPh>
    <phoneticPr fontId="1"/>
  </si>
  <si>
    <t>No</t>
    <phoneticPr fontId="1"/>
  </si>
  <si>
    <t>単位発熱量</t>
    <rPh sb="0" eb="2">
      <t>タンイ</t>
    </rPh>
    <rPh sb="2" eb="5">
      <t>ハツネツリョウ</t>
    </rPh>
    <phoneticPr fontId="1"/>
  </si>
  <si>
    <t>排出係数</t>
    <rPh sb="0" eb="2">
      <t>ハイシュツ</t>
    </rPh>
    <rPh sb="2" eb="4">
      <t>ケイスウ</t>
    </rPh>
    <phoneticPr fontId="1"/>
  </si>
  <si>
    <t>ガソリン</t>
    <phoneticPr fontId="1"/>
  </si>
  <si>
    <t>ジェット燃料油</t>
    <rPh sb="4" eb="7">
      <t>ネンリョウユ</t>
    </rPh>
    <phoneticPr fontId="1"/>
  </si>
  <si>
    <t>軽油</t>
    <rPh sb="0" eb="2">
      <t>ケイユ</t>
    </rPh>
    <phoneticPr fontId="1"/>
  </si>
  <si>
    <t>A重油</t>
    <rPh sb="1" eb="3">
      <t>ジュウユ</t>
    </rPh>
    <phoneticPr fontId="1"/>
  </si>
  <si>
    <t>B・C重油</t>
    <rPh sb="3" eb="5">
      <t>ジュウユ</t>
    </rPh>
    <phoneticPr fontId="1"/>
  </si>
  <si>
    <t>液化天然ガス（LNG）</t>
    <rPh sb="0" eb="2">
      <t>エキカ</t>
    </rPh>
    <rPh sb="2" eb="4">
      <t>テンネン</t>
    </rPh>
    <phoneticPr fontId="1"/>
  </si>
  <si>
    <t>一般炭</t>
    <rPh sb="0" eb="3">
      <t>イッパンタン</t>
    </rPh>
    <phoneticPr fontId="1"/>
  </si>
  <si>
    <t>コークス（石炭コークス）</t>
    <rPh sb="5" eb="7">
      <t>セキタン</t>
    </rPh>
    <phoneticPr fontId="1"/>
  </si>
  <si>
    <t>石油コークス</t>
    <rPh sb="0" eb="2">
      <t>セキユ</t>
    </rPh>
    <phoneticPr fontId="1"/>
  </si>
  <si>
    <t>コールタール</t>
    <phoneticPr fontId="1"/>
  </si>
  <si>
    <t>石油アスファルト</t>
    <rPh sb="0" eb="2">
      <t>セキユ</t>
    </rPh>
    <phoneticPr fontId="1"/>
  </si>
  <si>
    <t>原油（コンデンセート（NGL）除く）</t>
    <rPh sb="0" eb="2">
      <t>ゲンユ</t>
    </rPh>
    <rPh sb="15" eb="16">
      <t>ノゾ</t>
    </rPh>
    <phoneticPr fontId="1"/>
  </si>
  <si>
    <t>コンデンセート（NGL）</t>
    <phoneticPr fontId="1"/>
  </si>
  <si>
    <t>ナフサ</t>
    <phoneticPr fontId="1"/>
  </si>
  <si>
    <t>灯油</t>
    <rPh sb="0" eb="2">
      <t>トウユ</t>
    </rPh>
    <phoneticPr fontId="1"/>
  </si>
  <si>
    <t>石油系炭化水素ガス</t>
    <rPh sb="0" eb="3">
      <t>セキユケイ</t>
    </rPh>
    <rPh sb="3" eb="5">
      <t>タンカ</t>
    </rPh>
    <rPh sb="5" eb="7">
      <t>スイソ</t>
    </rPh>
    <phoneticPr fontId="1"/>
  </si>
  <si>
    <t>その他天然ガス（液化天然ガス（LNG）を除く）</t>
    <rPh sb="2" eb="3">
      <t>タ</t>
    </rPh>
    <rPh sb="3" eb="5">
      <t>テンネン</t>
    </rPh>
    <rPh sb="20" eb="21">
      <t>ノゾ</t>
    </rPh>
    <phoneticPr fontId="1"/>
  </si>
  <si>
    <t>コークス炉ガス</t>
    <rPh sb="4" eb="5">
      <t>ロ</t>
    </rPh>
    <phoneticPr fontId="1"/>
  </si>
  <si>
    <t>高炉ガス</t>
    <rPh sb="0" eb="2">
      <t>コウロ</t>
    </rPh>
    <phoneticPr fontId="1"/>
  </si>
  <si>
    <t>転炉ガス</t>
    <rPh sb="0" eb="2">
      <t>テンロ</t>
    </rPh>
    <phoneticPr fontId="1"/>
  </si>
  <si>
    <t>都市ガス</t>
    <rPh sb="0" eb="2">
      <t>トシ</t>
    </rPh>
    <phoneticPr fontId="1"/>
  </si>
  <si>
    <t>値</t>
    <rPh sb="0" eb="1">
      <t>アタイ</t>
    </rPh>
    <phoneticPr fontId="1"/>
  </si>
  <si>
    <t>GJ/t</t>
    <phoneticPr fontId="1"/>
  </si>
  <si>
    <t>GJ/千㎥</t>
    <rPh sb="3" eb="4">
      <t>セン</t>
    </rPh>
    <phoneticPr fontId="1"/>
  </si>
  <si>
    <t>GJ/kl</t>
    <phoneticPr fontId="1"/>
  </si>
  <si>
    <t>tC/GJ</t>
    <phoneticPr fontId="1"/>
  </si>
  <si>
    <t>単位発熱量×排出係数×（44/12）</t>
    <rPh sb="0" eb="2">
      <t>タンイ</t>
    </rPh>
    <rPh sb="2" eb="5">
      <t>ハツネツリョウ</t>
    </rPh>
    <rPh sb="6" eb="10">
      <t>ハイシュツケイスウ</t>
    </rPh>
    <phoneticPr fontId="1"/>
  </si>
  <si>
    <t>tCO2/t</t>
    <phoneticPr fontId="1"/>
  </si>
  <si>
    <t>tCO2/kl</t>
    <phoneticPr fontId="1"/>
  </si>
  <si>
    <t>tCO2/千㎥</t>
    <rPh sb="5" eb="6">
      <t>セン</t>
    </rPh>
    <phoneticPr fontId="1"/>
  </si>
  <si>
    <t>各種係数一覧</t>
    <rPh sb="0" eb="2">
      <t>カクシュ</t>
    </rPh>
    <rPh sb="2" eb="4">
      <t>ケイスウ</t>
    </rPh>
    <rPh sb="4" eb="6">
      <t>イチラン</t>
    </rPh>
    <phoneticPr fontId="1"/>
  </si>
  <si>
    <t>t</t>
    <phoneticPr fontId="1"/>
  </si>
  <si>
    <t>kl</t>
    <phoneticPr fontId="1"/>
  </si>
  <si>
    <t>千㎥</t>
    <rPh sb="0" eb="1">
      <t>セン</t>
    </rPh>
    <phoneticPr fontId="1"/>
  </si>
  <si>
    <t>kWh</t>
    <phoneticPr fontId="1"/>
  </si>
  <si>
    <t>使用量</t>
    <rPh sb="0" eb="3">
      <t>シヨウリョウ</t>
    </rPh>
    <phoneticPr fontId="1"/>
  </si>
  <si>
    <t>tCO2</t>
    <phoneticPr fontId="1"/>
  </si>
  <si>
    <t>㎥</t>
    <phoneticPr fontId="1"/>
  </si>
  <si>
    <t>液化石油ガス（LPG/プロパンガス）</t>
    <rPh sb="0" eb="2">
      <t>エキカ</t>
    </rPh>
    <rPh sb="2" eb="4">
      <t>セキユ</t>
    </rPh>
    <phoneticPr fontId="1"/>
  </si>
  <si>
    <t>係数（代替値）</t>
    <rPh sb="0" eb="2">
      <t>ケイスウ</t>
    </rPh>
    <rPh sb="3" eb="5">
      <t>ダイガ</t>
    </rPh>
    <rPh sb="5" eb="6">
      <t>アタイ</t>
    </rPh>
    <phoneticPr fontId="1"/>
  </si>
  <si>
    <t>CO2排出量の簡易算定表</t>
    <rPh sb="3" eb="5">
      <t>ハイシュツ</t>
    </rPh>
    <rPh sb="5" eb="6">
      <t>リョウ</t>
    </rPh>
    <rPh sb="7" eb="9">
      <t>カンイ</t>
    </rPh>
    <rPh sb="9" eb="11">
      <t>サンテイ</t>
    </rPh>
    <rPh sb="11" eb="12">
      <t>ヒョウ</t>
    </rPh>
    <phoneticPr fontId="1"/>
  </si>
  <si>
    <t>※電気使用量に係る排出係数は、下記URL先にある「電気事業者別排出係数一覧」→「令和○年提出用」内の最下部付近にある「代替値」を設定しております。</t>
    <rPh sb="1" eb="3">
      <t>デンキ</t>
    </rPh>
    <rPh sb="3" eb="6">
      <t>シヨウリョウ</t>
    </rPh>
    <rPh sb="7" eb="8">
      <t>カカ</t>
    </rPh>
    <rPh sb="9" eb="11">
      <t>ハイシュツ</t>
    </rPh>
    <rPh sb="11" eb="13">
      <t>ケイスウ</t>
    </rPh>
    <rPh sb="15" eb="17">
      <t>カキ</t>
    </rPh>
    <rPh sb="20" eb="21">
      <t>サキ</t>
    </rPh>
    <rPh sb="40" eb="42">
      <t>レイワ</t>
    </rPh>
    <rPh sb="43" eb="44">
      <t>ネン</t>
    </rPh>
    <rPh sb="44" eb="46">
      <t>テイシュツ</t>
    </rPh>
    <rPh sb="46" eb="47">
      <t>ヨウ</t>
    </rPh>
    <rPh sb="48" eb="49">
      <t>ナイ</t>
    </rPh>
    <rPh sb="50" eb="53">
      <t>サイカブ</t>
    </rPh>
    <rPh sb="53" eb="55">
      <t>フキン</t>
    </rPh>
    <rPh sb="59" eb="61">
      <t>ダイタイ</t>
    </rPh>
    <rPh sb="61" eb="62">
      <t>アタイ</t>
    </rPh>
    <rPh sb="64" eb="66">
      <t>セッテイ</t>
    </rPh>
    <phoneticPr fontId="1"/>
  </si>
  <si>
    <t>「電気事業者別排出係数一覧（令和2年提出用）」の代替値</t>
    <rPh sb="24" eb="26">
      <t>ダイガ</t>
    </rPh>
    <rPh sb="26" eb="27">
      <t>アタイ</t>
    </rPh>
    <phoneticPr fontId="1"/>
  </si>
  <si>
    <t>「電気事業者別排出係数一覧（平成31年提出用）」の代替値</t>
    <rPh sb="14" eb="16">
      <t>ヘイセイ</t>
    </rPh>
    <phoneticPr fontId="1"/>
  </si>
  <si>
    <t>「電気事業者別排出係数一覧（令和3年提出用）」の代替値</t>
    <rPh sb="24" eb="26">
      <t>ダイガ</t>
    </rPh>
    <rPh sb="26" eb="27">
      <t>アタイ</t>
    </rPh>
    <phoneticPr fontId="1"/>
  </si>
  <si>
    <t>「電気事業者別排出係数一覧（令和4年提出用）」の代替値</t>
    <rPh sb="24" eb="26">
      <t>ダイガ</t>
    </rPh>
    <rPh sb="26" eb="27">
      <t>アタイ</t>
    </rPh>
    <phoneticPr fontId="1"/>
  </si>
  <si>
    <t>「電気事業者別排出係数一覧（令和5年提出用）」の代替値</t>
    <rPh sb="24" eb="26">
      <t>ダイガ</t>
    </rPh>
    <rPh sb="26" eb="27">
      <t>アタイ</t>
    </rPh>
    <phoneticPr fontId="1"/>
  </si>
  <si>
    <t>電気</t>
    <rPh sb="0" eb="2">
      <t>デンキ</t>
    </rPh>
    <phoneticPr fontId="1"/>
  </si>
  <si>
    <t>エネルギー種別</t>
    <rPh sb="5" eb="7">
      <t>シュベツ</t>
    </rPh>
    <phoneticPr fontId="1"/>
  </si>
  <si>
    <t>CO2排出量</t>
    <rPh sb="3" eb="6">
      <t>ハイシュツリョウ</t>
    </rPh>
    <phoneticPr fontId="1"/>
  </si>
  <si>
    <t>年間計</t>
    <rPh sb="0" eb="2">
      <t>ネンカン</t>
    </rPh>
    <rPh sb="2" eb="3">
      <t>ケイ</t>
    </rPh>
    <phoneticPr fontId="1"/>
  </si>
  <si>
    <t>tCO2</t>
    <phoneticPr fontId="1"/>
  </si>
  <si>
    <t>CO2排出量小計（参考値）</t>
    <rPh sb="6" eb="8">
      <t>ショウケイ</t>
    </rPh>
    <rPh sb="9" eb="12">
      <t>サンコウチ</t>
    </rPh>
    <phoneticPr fontId="1"/>
  </si>
  <si>
    <t>参照元※</t>
    <rPh sb="0" eb="3">
      <t>サンショウモト</t>
    </rPh>
    <phoneticPr fontId="1"/>
  </si>
  <si>
    <t>CO2排出量の簡易算定表の使い方</t>
    <rPh sb="3" eb="5">
      <t>ハイシュツ</t>
    </rPh>
    <rPh sb="5" eb="6">
      <t>リョウ</t>
    </rPh>
    <rPh sb="7" eb="9">
      <t>カンイ</t>
    </rPh>
    <rPh sb="9" eb="11">
      <t>サンテイ</t>
    </rPh>
    <rPh sb="11" eb="12">
      <t>ヒョウ</t>
    </rPh>
    <rPh sb="13" eb="14">
      <t>ツカ</t>
    </rPh>
    <rPh sb="15" eb="16">
      <t>カタ</t>
    </rPh>
    <phoneticPr fontId="1"/>
  </si>
  <si>
    <t>※1：オレンジ色セルの「年」を選択してください。
※2：月間数値から算定する場合は、水色セルの「値」を入力することでCO2排出量が算定できます。
※3：年間数値からのみ算定したい場合は、「AM列」の濃青色セルに各エネルギー種別に応じた「値」を直接入力することでCO2排出量が算定できます。</t>
    <rPh sb="7" eb="8">
      <t>イロ</t>
    </rPh>
    <rPh sb="12" eb="13">
      <t>ネン</t>
    </rPh>
    <rPh sb="15" eb="17">
      <t>センタク</t>
    </rPh>
    <rPh sb="28" eb="30">
      <t>ゲッカン</t>
    </rPh>
    <rPh sb="30" eb="32">
      <t>スウチ</t>
    </rPh>
    <rPh sb="34" eb="36">
      <t>サンテイ</t>
    </rPh>
    <rPh sb="38" eb="40">
      <t>バアイ</t>
    </rPh>
    <rPh sb="42" eb="44">
      <t>ミズイロ</t>
    </rPh>
    <rPh sb="48" eb="49">
      <t>アタイ</t>
    </rPh>
    <rPh sb="51" eb="53">
      <t>ニュウリョク</t>
    </rPh>
    <rPh sb="61" eb="64">
      <t>ハイシュツリョウ</t>
    </rPh>
    <rPh sb="65" eb="67">
      <t>サンテイ</t>
    </rPh>
    <phoneticPr fontId="1"/>
  </si>
  <si>
    <t>「電気事業者別排出係数一覧（令和6年提出用）」の代替値</t>
    <rPh sb="24" eb="26">
      <t>ダイガ</t>
    </rPh>
    <rPh sb="26" eb="27">
      <t>アタイ</t>
    </rPh>
    <phoneticPr fontId="1"/>
  </si>
  <si>
    <t>年</t>
    <rPh sb="0" eb="1">
      <t>トシ</t>
    </rPh>
    <phoneticPr fontId="1"/>
  </si>
  <si>
    <t>輸入原料炭</t>
    <rPh sb="0" eb="2">
      <t>ユニュウ</t>
    </rPh>
    <rPh sb="2" eb="4">
      <t>ゲンリョウ</t>
    </rPh>
    <rPh sb="4" eb="5">
      <t>タン</t>
    </rPh>
    <phoneticPr fontId="1"/>
  </si>
  <si>
    <t>コークス用原料炭</t>
    <rPh sb="4" eb="5">
      <t>ヨウ</t>
    </rPh>
    <rPh sb="5" eb="7">
      <t>ゲンリョウ</t>
    </rPh>
    <rPh sb="7" eb="8">
      <t>タン</t>
    </rPh>
    <phoneticPr fontId="1"/>
  </si>
  <si>
    <t>吹込用原料炭</t>
    <rPh sb="0" eb="1">
      <t>フ</t>
    </rPh>
    <rPh sb="1" eb="2">
      <t>コ</t>
    </rPh>
    <rPh sb="2" eb="3">
      <t>ヨウ</t>
    </rPh>
    <rPh sb="3" eb="5">
      <t>ゲンリョウ</t>
    </rPh>
    <rPh sb="5" eb="6">
      <t>タン</t>
    </rPh>
    <phoneticPr fontId="1"/>
  </si>
  <si>
    <t>輸入一般炭</t>
    <rPh sb="0" eb="2">
      <t>ユニュウ</t>
    </rPh>
    <rPh sb="2" eb="5">
      <t>イッパンタン</t>
    </rPh>
    <phoneticPr fontId="1"/>
  </si>
  <si>
    <t>国産一般炭</t>
    <rPh sb="0" eb="2">
      <t>コクサン</t>
    </rPh>
    <rPh sb="2" eb="5">
      <t>イッパンタン</t>
    </rPh>
    <phoneticPr fontId="1"/>
  </si>
  <si>
    <t>輸入無煙炭</t>
    <rPh sb="0" eb="2">
      <t>ユニュウ</t>
    </rPh>
    <rPh sb="2" eb="4">
      <t>ムエン</t>
    </rPh>
    <rPh sb="4" eb="5">
      <t>タン</t>
    </rPh>
    <phoneticPr fontId="1"/>
  </si>
  <si>
    <t>石炭コークス</t>
    <rPh sb="0" eb="2">
      <t>セキタン</t>
    </rPh>
    <phoneticPr fontId="1"/>
  </si>
  <si>
    <t>石油コークス又はFCCコーク（流動接触分解で使用された触媒に析出する炭素）</t>
    <rPh sb="0" eb="2">
      <t>セキユ</t>
    </rPh>
    <rPh sb="6" eb="7">
      <t>マタ</t>
    </rPh>
    <rPh sb="15" eb="17">
      <t>リュウドウ</t>
    </rPh>
    <rPh sb="17" eb="19">
      <t>セッショク</t>
    </rPh>
    <rPh sb="19" eb="21">
      <t>ブンカイ</t>
    </rPh>
    <rPh sb="22" eb="24">
      <t>シヨウ</t>
    </rPh>
    <rPh sb="27" eb="29">
      <t>ショクバイ</t>
    </rPh>
    <rPh sb="30" eb="32">
      <t>セキシュツ</t>
    </rPh>
    <rPh sb="34" eb="36">
      <t>タンソ</t>
    </rPh>
    <phoneticPr fontId="1"/>
  </si>
  <si>
    <t>潤滑油</t>
    <rPh sb="0" eb="3">
      <t>ジュンカツユ</t>
    </rPh>
    <phoneticPr fontId="1"/>
  </si>
  <si>
    <t>発電用高炉ガス</t>
    <rPh sb="0" eb="3">
      <t>ハツデンヨウ</t>
    </rPh>
    <rPh sb="3" eb="5">
      <t>コウロ</t>
    </rPh>
    <phoneticPr fontId="1"/>
  </si>
  <si>
    <t>係数（代替値）（単位：tCO2/千㎥）</t>
    <rPh sb="0" eb="2">
      <t>ケイスウ</t>
    </rPh>
    <rPh sb="3" eb="5">
      <t>ダイガ</t>
    </rPh>
    <rPh sb="5" eb="6">
      <t>アタイ</t>
    </rPh>
    <rPh sb="8" eb="10">
      <t>タンイ</t>
    </rPh>
    <phoneticPr fontId="1"/>
  </si>
  <si>
    <t>下記環境省ウェブページのガス事業者別排出係数一覧の代替値</t>
    <rPh sb="0" eb="2">
      <t>カキ</t>
    </rPh>
    <rPh sb="2" eb="5">
      <t>カンキョウショウ</t>
    </rPh>
    <rPh sb="25" eb="27">
      <t>ダイガ</t>
    </rPh>
    <rPh sb="27" eb="28">
      <t>アタイ</t>
    </rPh>
    <phoneticPr fontId="1"/>
  </si>
  <si>
    <t>RDF</t>
    <phoneticPr fontId="1"/>
  </si>
  <si>
    <t>RPF</t>
    <phoneticPr fontId="1"/>
  </si>
  <si>
    <t>廃タイヤ</t>
    <rPh sb="0" eb="1">
      <t>ハイ</t>
    </rPh>
    <phoneticPr fontId="1"/>
  </si>
  <si>
    <t>廃プラスチック類（一般廃棄物）</t>
    <rPh sb="0" eb="1">
      <t>ハイ</t>
    </rPh>
    <rPh sb="7" eb="8">
      <t>ルイ</t>
    </rPh>
    <rPh sb="9" eb="11">
      <t>イッパン</t>
    </rPh>
    <rPh sb="11" eb="14">
      <t>ハイキブツ</t>
    </rPh>
    <phoneticPr fontId="1"/>
  </si>
  <si>
    <t>廃プラスチック類（産業廃棄物）</t>
    <rPh sb="0" eb="1">
      <t>ハイ</t>
    </rPh>
    <rPh sb="7" eb="8">
      <t>ルイ</t>
    </rPh>
    <rPh sb="9" eb="11">
      <t>サンギョウ</t>
    </rPh>
    <rPh sb="11" eb="14">
      <t>ハイキブツ</t>
    </rPh>
    <phoneticPr fontId="1"/>
  </si>
  <si>
    <t>廃プラスチック類から製造された燃料炭化⽔素油</t>
  </si>
  <si>
    <t>廃油（植物性のもの及び動物性のものを除く。）、廃油（植物性のもの及び動物性のものを除く。）から製造された燃料炭化⽔素油</t>
    <phoneticPr fontId="1"/>
  </si>
  <si>
    <t>天然ガス（液化天然ガス（LNG）を除く。）</t>
    <rPh sb="0" eb="2">
      <t>テンネン</t>
    </rPh>
    <rPh sb="17" eb="18">
      <t>ノゾ</t>
    </rPh>
    <phoneticPr fontId="1"/>
  </si>
  <si>
    <t>原油（コンデンセート（NGL）除く。）</t>
    <rPh sb="0" eb="2">
      <t>ゲンユ</t>
    </rPh>
    <rPh sb="15" eb="16">
      <t>ノゾ</t>
    </rPh>
    <phoneticPr fontId="1"/>
  </si>
  <si>
    <t>揮発油（ガソリン）</t>
    <rPh sb="0" eb="3">
      <t>キハツユ</t>
    </rPh>
    <phoneticPr fontId="1"/>
  </si>
  <si>
    <t>※電気または都市ガス使用量に係る排出係数は、下記URL先にある該当の「代替値」を設定しております。</t>
    <rPh sb="1" eb="3">
      <t>デンキ</t>
    </rPh>
    <rPh sb="6" eb="8">
      <t>トシ</t>
    </rPh>
    <rPh sb="10" eb="13">
      <t>シヨウリョウ</t>
    </rPh>
    <rPh sb="14" eb="15">
      <t>カカ</t>
    </rPh>
    <rPh sb="16" eb="18">
      <t>ハイシュツ</t>
    </rPh>
    <rPh sb="18" eb="20">
      <t>ケイスウ</t>
    </rPh>
    <rPh sb="22" eb="24">
      <t>カキ</t>
    </rPh>
    <rPh sb="27" eb="28">
      <t>サキ</t>
    </rPh>
    <rPh sb="31" eb="33">
      <t>ガイトウ</t>
    </rPh>
    <rPh sb="35" eb="37">
      <t>ダイタイ</t>
    </rPh>
    <rPh sb="37" eb="38">
      <t>アタイ</t>
    </rPh>
    <rPh sb="40" eb="42">
      <t>セッテイ</t>
    </rPh>
    <phoneticPr fontId="1"/>
  </si>
  <si>
    <t>36「電気」に関する係数（代替値）</t>
    <rPh sb="3" eb="5">
      <t>デンキ</t>
    </rPh>
    <rPh sb="7" eb="8">
      <t>カン</t>
    </rPh>
    <rPh sb="10" eb="12">
      <t>ケイスウ</t>
    </rPh>
    <rPh sb="13" eb="15">
      <t>ダイガ</t>
    </rPh>
    <rPh sb="15" eb="16">
      <t>アタイ</t>
    </rPh>
    <phoneticPr fontId="1"/>
  </si>
  <si>
    <t>37「都市ガス」に関する係数（代替値）</t>
    <rPh sb="3" eb="5">
      <t>トシ</t>
    </rPh>
    <rPh sb="9" eb="10">
      <t>カン</t>
    </rPh>
    <rPh sb="12" eb="14">
      <t>ケイスウ</t>
    </rPh>
    <rPh sb="15" eb="17">
      <t>ダイガ</t>
    </rPh>
    <rPh sb="17" eb="18">
      <t>アタイ</t>
    </rPh>
    <phoneticPr fontId="1"/>
  </si>
  <si>
    <t>25「電気」に関する係数（代替値）</t>
    <rPh sb="3" eb="5">
      <t>デンキ</t>
    </rPh>
    <rPh sb="7" eb="8">
      <t>カン</t>
    </rPh>
    <rPh sb="10" eb="12">
      <t>ケイスウ</t>
    </rPh>
    <rPh sb="13" eb="15">
      <t>ダイガ</t>
    </rPh>
    <rPh sb="15" eb="16">
      <t>アタイ</t>
    </rPh>
    <phoneticPr fontId="1"/>
  </si>
  <si>
    <t>2018年実績</t>
    <rPh sb="4" eb="5">
      <t>ネン</t>
    </rPh>
    <rPh sb="5" eb="7">
      <t>ジッセキ</t>
    </rPh>
    <phoneticPr fontId="1"/>
  </si>
  <si>
    <t>2019年実績</t>
    <rPh sb="4" eb="5">
      <t>ネン</t>
    </rPh>
    <rPh sb="5" eb="7">
      <t>ジッセキ</t>
    </rPh>
    <phoneticPr fontId="1"/>
  </si>
  <si>
    <t>2020年実績</t>
    <rPh sb="4" eb="5">
      <t>ネン</t>
    </rPh>
    <rPh sb="5" eb="7">
      <t>ジッセキ</t>
    </rPh>
    <phoneticPr fontId="1"/>
  </si>
  <si>
    <t>2021年実績</t>
    <rPh sb="4" eb="5">
      <t>ネン</t>
    </rPh>
    <rPh sb="5" eb="7">
      <t>ジッセキ</t>
    </rPh>
    <phoneticPr fontId="1"/>
  </si>
  <si>
    <t>2022年実績</t>
    <rPh sb="4" eb="5">
      <t>ネン</t>
    </rPh>
    <rPh sb="5" eb="7">
      <t>ジッセキ</t>
    </rPh>
    <phoneticPr fontId="1"/>
  </si>
  <si>
    <t>2023年実績</t>
    <rPh sb="4" eb="5">
      <t>ネン</t>
    </rPh>
    <rPh sb="5" eb="7">
      <t>ジッセキ</t>
    </rPh>
    <phoneticPr fontId="1"/>
  </si>
  <si>
    <t>CO2排出量の簡易算定表（2018年～2022年実績）</t>
    <rPh sb="3" eb="5">
      <t>ハイシュツ</t>
    </rPh>
    <rPh sb="5" eb="6">
      <t>リョウ</t>
    </rPh>
    <rPh sb="7" eb="9">
      <t>カンイ</t>
    </rPh>
    <rPh sb="9" eb="11">
      <t>サンテイ</t>
    </rPh>
    <rPh sb="11" eb="12">
      <t>ヒョウ</t>
    </rPh>
    <rPh sb="17" eb="18">
      <t>ネン</t>
    </rPh>
    <rPh sb="23" eb="24">
      <t>ネン</t>
    </rPh>
    <rPh sb="24" eb="26">
      <t>ジッセキ</t>
    </rPh>
    <phoneticPr fontId="1"/>
  </si>
  <si>
    <t>※1：オレンジ色セル「B3」の「年」を選択してください。
※2：月間数値から算定する場合は、水色セルの「値」を入力することでCO2排出量が算定できます。
※3：年間数値からのみ算定したい場合は、「AN列」の濃青色セルに各エネルギー種別に応じた「値」を直接入力することでCO2排出量が算定できます。</t>
    <rPh sb="7" eb="8">
      <t>イロ</t>
    </rPh>
    <rPh sb="16" eb="17">
      <t>ネン</t>
    </rPh>
    <rPh sb="19" eb="21">
      <t>センタク</t>
    </rPh>
    <rPh sb="32" eb="34">
      <t>ゲッカン</t>
    </rPh>
    <rPh sb="34" eb="36">
      <t>スウチ</t>
    </rPh>
    <rPh sb="38" eb="40">
      <t>サンテイ</t>
    </rPh>
    <rPh sb="42" eb="44">
      <t>バアイ</t>
    </rPh>
    <rPh sb="46" eb="48">
      <t>ミズイロ</t>
    </rPh>
    <rPh sb="52" eb="53">
      <t>アタイ</t>
    </rPh>
    <rPh sb="55" eb="57">
      <t>ニュウリョク</t>
    </rPh>
    <rPh sb="65" eb="68">
      <t>ハイシュツリョウ</t>
    </rPh>
    <rPh sb="69" eb="71">
      <t>サンテイ</t>
    </rPh>
    <rPh sb="80" eb="82">
      <t>ネンカン</t>
    </rPh>
    <rPh sb="82" eb="84">
      <t>スウチ</t>
    </rPh>
    <rPh sb="88" eb="90">
      <t>サンテイ</t>
    </rPh>
    <rPh sb="93" eb="95">
      <t>バアイ</t>
    </rPh>
    <rPh sb="100" eb="101">
      <t>レツ</t>
    </rPh>
    <rPh sb="103" eb="104">
      <t>コ</t>
    </rPh>
    <rPh sb="104" eb="105">
      <t>アオ</t>
    </rPh>
    <rPh sb="105" eb="106">
      <t>イロ</t>
    </rPh>
    <rPh sb="109" eb="110">
      <t>カク</t>
    </rPh>
    <rPh sb="115" eb="117">
      <t>シュベツ</t>
    </rPh>
    <rPh sb="118" eb="119">
      <t>オウ</t>
    </rPh>
    <rPh sb="122" eb="123">
      <t>アタイ</t>
    </rPh>
    <rPh sb="125" eb="127">
      <t>チョクセツ</t>
    </rPh>
    <rPh sb="127" eb="129">
      <t>ニュウリョク</t>
    </rPh>
    <rPh sb="137" eb="140">
      <t>ハイシュツリョウ</t>
    </rPh>
    <rPh sb="141" eb="143">
      <t>サンテイ</t>
    </rPh>
    <phoneticPr fontId="1"/>
  </si>
  <si>
    <t>※1：オレンジ色セル「B3」の「年」を選択してください。
※2：月間数値から算定する場合は、水色セルの「値」を入力することでCO2排出量が算定できます。
※3：年間数値からのみ算定したい場合は、「AN列」の濃青色セルに各エネルギー種別に応じた「値」を直接入力することでCO2排出量が算定できます。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</si>
</sst>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0.0000\ &quot;tC/GJ&quot;"/>
    <numFmt numFmtId="177" formatCode="0.0"/>
    <numFmt numFmtId="178" formatCode="0.0000"/>
    <numFmt numFmtId="179" formatCode="0.000000"/>
    <numFmt numFmtId="180" formatCode="#,##0_ "/>
    <numFmt numFmtId="181" formatCode="#,##0.00_ "/>
    <numFmt numFmtId="182" formatCode="0_);[Red]\(0\)"/>
    <numFmt numFmtId="183" formatCode="General&quot;月&quot;"/>
    <numFmt numFmtId="184" formatCode="0&quot; tCO2&quot;"/>
    <numFmt numFmtId="185" formatCode="0.000"/>
  </numFmts>
  <fonts count="16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name val="Yu Gothic"/>
      <family val="2"/>
      <scheme val="minor"/>
    </font>
    <font>
      <sz val="11"/>
      <name val="Yu Gothic"/>
      <family val="3"/>
      <charset val="128"/>
      <scheme val="minor"/>
    </font>
    <font>
      <sz val="10"/>
      <name val="Yu Gothic"/>
      <family val="2"/>
      <scheme val="minor"/>
    </font>
    <font>
      <b/>
      <sz val="9"/>
      <color indexed="81"/>
      <name val="MS P ゴシック"/>
      <family val="3"/>
      <charset val="128"/>
    </font>
    <font>
      <sz val="10"/>
      <color theme="1"/>
      <name val="Yu Gothic"/>
      <family val="2"/>
      <scheme val="minor"/>
    </font>
    <font>
      <sz val="10"/>
      <color theme="1"/>
      <name val="Yu Gothic"/>
      <family val="3"/>
      <charset val="128"/>
      <scheme val="minor"/>
    </font>
    <font>
      <sz val="10"/>
      <color rgb="FFFF0000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b/>
      <sz val="14"/>
      <color rgb="FFFF0000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sz val="11"/>
      <color rgb="FFFF0000"/>
      <name val="Yu Gothic"/>
      <family val="3"/>
      <charset val="128"/>
      <scheme val="minor"/>
    </font>
    <font>
      <b/>
      <sz val="11"/>
      <color rgb="FFFF0000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b/>
      <sz val="14"/>
      <color theme="3"/>
      <name val="Yu Gothic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4" fontId="0" fillId="0" borderId="0" xfId="0" applyNumberFormat="1" applyBorder="1" applyAlignment="1" applyProtection="1">
      <alignment horizontal="center" vertical="center"/>
    </xf>
    <xf numFmtId="176" fontId="0" fillId="0" borderId="1" xfId="0" applyNumberFormat="1" applyBorder="1" applyAlignment="1" applyProtection="1">
      <alignment horizontal="center" vertical="center"/>
    </xf>
    <xf numFmtId="177" fontId="0" fillId="0" borderId="1" xfId="0" applyNumberFormat="1" applyBorder="1" applyAlignment="1" applyProtection="1">
      <alignment horizontal="center" vertical="center"/>
    </xf>
    <xf numFmtId="2" fontId="0" fillId="0" borderId="1" xfId="0" applyNumberFormat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left" vertical="center"/>
    </xf>
    <xf numFmtId="177" fontId="0" fillId="0" borderId="0" xfId="0" applyNumberFormat="1" applyBorder="1" applyAlignment="1" applyProtection="1">
      <alignment horizontal="center" vertical="center"/>
    </xf>
    <xf numFmtId="176" fontId="0" fillId="0" borderId="0" xfId="0" applyNumberForma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/>
    </xf>
    <xf numFmtId="0" fontId="0" fillId="0" borderId="19" xfId="0" applyBorder="1" applyAlignment="1" applyProtection="1">
      <alignment horizontal="left" vertical="center"/>
    </xf>
    <xf numFmtId="0" fontId="0" fillId="0" borderId="20" xfId="0" applyBorder="1" applyAlignment="1" applyProtection="1">
      <alignment horizontal="left" vertical="center"/>
    </xf>
    <xf numFmtId="181" fontId="0" fillId="2" borderId="18" xfId="0" applyNumberFormat="1" applyFill="1" applyBorder="1" applyAlignment="1" applyProtection="1">
      <alignment horizontal="center" vertical="center"/>
      <protection locked="0"/>
    </xf>
    <xf numFmtId="181" fontId="0" fillId="2" borderId="4" xfId="0" applyNumberForma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left" vertical="center"/>
    </xf>
    <xf numFmtId="177" fontId="3" fillId="0" borderId="0" xfId="0" applyNumberFormat="1" applyFont="1" applyFill="1" applyBorder="1" applyAlignment="1" applyProtection="1">
      <alignment horizontal="center" vertical="center"/>
    </xf>
    <xf numFmtId="176" fontId="3" fillId="0" borderId="0" xfId="0" applyNumberFormat="1" applyFont="1" applyFill="1" applyBorder="1" applyAlignment="1" applyProtection="1">
      <alignment horizontal="center" vertical="center"/>
    </xf>
    <xf numFmtId="179" fontId="3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vertical="center"/>
    </xf>
    <xf numFmtId="0" fontId="0" fillId="0" borderId="0" xfId="0" applyAlignment="1" applyProtection="1">
      <alignment horizontal="left" vertical="center"/>
    </xf>
    <xf numFmtId="179" fontId="3" fillId="0" borderId="1" xfId="0" applyNumberFormat="1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vertical="center" shrinkToFit="1"/>
    </xf>
    <xf numFmtId="180" fontId="0" fillId="0" borderId="0" xfId="0" applyNumberFormat="1" applyFill="1" applyBorder="1" applyAlignment="1" applyProtection="1">
      <alignment horizontal="center" vertical="center"/>
    </xf>
    <xf numFmtId="178" fontId="0" fillId="0" borderId="1" xfId="0" applyNumberFormat="1" applyBorder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2" fontId="0" fillId="4" borderId="1" xfId="0" applyNumberFormat="1" applyFill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181" fontId="0" fillId="2" borderId="12" xfId="0" applyNumberFormat="1" applyFill="1" applyBorder="1" applyAlignment="1" applyProtection="1">
      <alignment horizontal="center" vertical="center"/>
      <protection locked="0"/>
    </xf>
    <xf numFmtId="181" fontId="0" fillId="0" borderId="11" xfId="0" applyNumberFormat="1" applyBorder="1" applyAlignment="1" applyProtection="1">
      <alignment horizontal="center" vertical="center"/>
    </xf>
    <xf numFmtId="0" fontId="0" fillId="0" borderId="26" xfId="0" applyBorder="1" applyAlignment="1" applyProtection="1">
      <alignment horizontal="center" vertical="center"/>
    </xf>
    <xf numFmtId="0" fontId="0" fillId="4" borderId="11" xfId="0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center" vertical="center"/>
    </xf>
    <xf numFmtId="181" fontId="0" fillId="4" borderId="11" xfId="0" applyNumberFormat="1" applyFill="1" applyBorder="1" applyAlignment="1" applyProtection="1">
      <alignment horizontal="center" vertical="center"/>
    </xf>
    <xf numFmtId="0" fontId="0" fillId="4" borderId="26" xfId="0" applyFill="1" applyBorder="1" applyAlignment="1" applyProtection="1">
      <alignment horizontal="center" vertical="center"/>
    </xf>
    <xf numFmtId="181" fontId="0" fillId="2" borderId="27" xfId="0" applyNumberFormat="1" applyFill="1" applyBorder="1" applyAlignment="1" applyProtection="1">
      <alignment horizontal="center" vertical="center"/>
      <protection locked="0"/>
    </xf>
    <xf numFmtId="181" fontId="0" fillId="0" borderId="23" xfId="0" applyNumberFormat="1" applyBorder="1" applyAlignment="1" applyProtection="1">
      <alignment horizontal="center" vertical="center"/>
    </xf>
    <xf numFmtId="0" fontId="0" fillId="4" borderId="5" xfId="0" applyFill="1" applyBorder="1" applyAlignment="1" applyProtection="1">
      <alignment horizontal="center" vertical="center"/>
    </xf>
    <xf numFmtId="181" fontId="0" fillId="4" borderId="23" xfId="0" applyNumberFormat="1" applyFill="1" applyBorder="1" applyAlignment="1" applyProtection="1">
      <alignment horizontal="center" vertical="center"/>
    </xf>
    <xf numFmtId="182" fontId="12" fillId="4" borderId="7" xfId="0" applyNumberFormat="1" applyFont="1" applyFill="1" applyBorder="1" applyAlignment="1" applyProtection="1">
      <alignment horizontal="center" vertical="center"/>
    </xf>
    <xf numFmtId="0" fontId="12" fillId="4" borderId="7" xfId="0" applyFont="1" applyFill="1" applyBorder="1" applyAlignment="1" applyProtection="1">
      <alignment horizontal="center" vertical="center"/>
    </xf>
    <xf numFmtId="182" fontId="12" fillId="5" borderId="7" xfId="0" applyNumberFormat="1" applyFont="1" applyFill="1" applyBorder="1" applyAlignment="1" applyProtection="1">
      <alignment horizontal="center" vertical="center"/>
    </xf>
    <xf numFmtId="181" fontId="0" fillId="2" borderId="10" xfId="0" applyNumberFormat="1" applyFill="1" applyBorder="1" applyAlignment="1" applyProtection="1">
      <alignment horizontal="center" vertical="center"/>
      <protection locked="0"/>
    </xf>
    <xf numFmtId="181" fontId="0" fillId="0" borderId="16" xfId="0" applyNumberFormat="1" applyBorder="1" applyAlignment="1" applyProtection="1">
      <alignment horizontal="center" vertical="center"/>
    </xf>
    <xf numFmtId="0" fontId="0" fillId="4" borderId="6" xfId="0" applyFill="1" applyBorder="1" applyAlignment="1" applyProtection="1">
      <alignment horizontal="center" vertical="center"/>
    </xf>
    <xf numFmtId="181" fontId="0" fillId="4" borderId="16" xfId="0" applyNumberFormat="1" applyFill="1" applyBorder="1" applyAlignment="1" applyProtection="1">
      <alignment horizontal="center" vertical="center"/>
    </xf>
    <xf numFmtId="0" fontId="0" fillId="4" borderId="13" xfId="0" applyFill="1" applyBorder="1" applyAlignment="1" applyProtection="1">
      <alignment horizontal="center" vertical="center"/>
    </xf>
    <xf numFmtId="0" fontId="0" fillId="4" borderId="9" xfId="0" applyFill="1" applyBorder="1" applyAlignment="1" applyProtection="1">
      <alignment horizontal="center" vertical="center"/>
    </xf>
    <xf numFmtId="181" fontId="0" fillId="2" borderId="30" xfId="0" applyNumberFormat="1" applyFill="1" applyBorder="1" applyAlignment="1" applyProtection="1">
      <alignment horizontal="center" vertical="center"/>
      <protection locked="0"/>
    </xf>
    <xf numFmtId="182" fontId="12" fillId="4" borderId="24" xfId="0" applyNumberFormat="1" applyFont="1" applyFill="1" applyBorder="1" applyAlignment="1" applyProtection="1">
      <alignment horizontal="center" vertical="center"/>
    </xf>
    <xf numFmtId="0" fontId="12" fillId="4" borderId="28" xfId="0" applyFont="1" applyFill="1" applyBorder="1" applyAlignment="1" applyProtection="1">
      <alignment vertical="center"/>
    </xf>
    <xf numFmtId="0" fontId="2" fillId="3" borderId="21" xfId="0" applyFont="1" applyFill="1" applyBorder="1" applyAlignment="1" applyProtection="1">
      <alignment horizontal="left" vertical="center"/>
    </xf>
    <xf numFmtId="181" fontId="0" fillId="6" borderId="10" xfId="0" applyNumberFormat="1" applyFill="1" applyBorder="1" applyAlignment="1" applyProtection="1">
      <alignment horizontal="center" vertical="center"/>
      <protection locked="0"/>
    </xf>
    <xf numFmtId="181" fontId="0" fillId="6" borderId="12" xfId="0" applyNumberFormat="1" applyFill="1" applyBorder="1" applyAlignment="1" applyProtection="1">
      <alignment horizontal="center" vertical="center"/>
      <protection locked="0"/>
    </xf>
    <xf numFmtId="184" fontId="13" fillId="5" borderId="8" xfId="0" applyNumberFormat="1" applyFont="1" applyFill="1" applyBorder="1" applyAlignment="1" applyProtection="1">
      <alignment horizontal="center" vertical="center"/>
    </xf>
    <xf numFmtId="0" fontId="13" fillId="7" borderId="31" xfId="0" applyFont="1" applyFill="1" applyBorder="1" applyAlignment="1" applyProtection="1">
      <alignment vertical="center"/>
      <protection locked="0"/>
    </xf>
    <xf numFmtId="0" fontId="6" fillId="0" borderId="32" xfId="0" applyFont="1" applyBorder="1" applyAlignment="1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0" fillId="4" borderId="17" xfId="0" applyFill="1" applyBorder="1" applyAlignment="1" applyProtection="1">
      <alignment horizontal="center" vertical="center"/>
    </xf>
    <xf numFmtId="181" fontId="0" fillId="6" borderId="18" xfId="0" applyNumberFormat="1" applyFill="1" applyBorder="1" applyAlignment="1" applyProtection="1">
      <alignment horizontal="center" vertical="center"/>
      <protection locked="0"/>
    </xf>
    <xf numFmtId="181" fontId="0" fillId="6" borderId="4" xfId="0" applyNumberFormat="1" applyFill="1" applyBorder="1" applyAlignment="1" applyProtection="1">
      <alignment horizontal="center" vertical="center"/>
      <protection locked="0"/>
    </xf>
    <xf numFmtId="182" fontId="12" fillId="5" borderId="24" xfId="0" applyNumberFormat="1" applyFont="1" applyFill="1" applyBorder="1" applyAlignment="1" applyProtection="1">
      <alignment horizontal="center" vertical="center"/>
    </xf>
    <xf numFmtId="0" fontId="0" fillId="0" borderId="34" xfId="0" applyBorder="1" applyAlignment="1" applyProtection="1">
      <alignment horizontal="center" vertical="center"/>
    </xf>
    <xf numFmtId="181" fontId="0" fillId="0" borderId="35" xfId="0" applyNumberFormat="1" applyBorder="1" applyAlignment="1" applyProtection="1">
      <alignment horizontal="center" vertical="center"/>
    </xf>
    <xf numFmtId="181" fontId="0" fillId="0" borderId="3" xfId="0" applyNumberFormat="1" applyBorder="1" applyAlignment="1" applyProtection="1">
      <alignment horizontal="center" vertical="center"/>
    </xf>
    <xf numFmtId="181" fontId="0" fillId="0" borderId="36" xfId="0" applyNumberFormat="1" applyBorder="1" applyAlignment="1" applyProtection="1">
      <alignment horizontal="center" vertical="center"/>
    </xf>
    <xf numFmtId="182" fontId="12" fillId="4" borderId="37" xfId="0" applyNumberFormat="1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2" fontId="3" fillId="0" borderId="1" xfId="0" applyNumberFormat="1" applyFont="1" applyFill="1" applyBorder="1" applyAlignment="1" applyProtection="1">
      <alignment horizontal="center" vertical="center"/>
    </xf>
    <xf numFmtId="0" fontId="0" fillId="0" borderId="32" xfId="0" applyFont="1" applyBorder="1" applyAlignment="1" applyProtection="1">
      <alignment vertical="center" wrapText="1"/>
    </xf>
    <xf numFmtId="0" fontId="12" fillId="4" borderId="38" xfId="0" applyFont="1" applyFill="1" applyBorder="1" applyAlignment="1" applyProtection="1">
      <alignment horizontal="center" vertical="center"/>
    </xf>
    <xf numFmtId="0" fontId="13" fillId="7" borderId="39" xfId="0" applyFont="1" applyFill="1" applyBorder="1" applyAlignment="1" applyProtection="1">
      <alignment vertical="center"/>
      <protection locked="0"/>
    </xf>
    <xf numFmtId="0" fontId="0" fillId="0" borderId="3" xfId="0" applyBorder="1" applyAlignment="1" applyProtection="1">
      <alignment horizontal="left" vertical="center"/>
    </xf>
    <xf numFmtId="0" fontId="0" fillId="0" borderId="3" xfId="0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/>
    </xf>
    <xf numFmtId="0" fontId="12" fillId="4" borderId="43" xfId="0" applyFont="1" applyFill="1" applyBorder="1" applyAlignment="1" applyProtection="1">
      <alignment vertical="center"/>
    </xf>
    <xf numFmtId="182" fontId="12" fillId="4" borderId="44" xfId="0" applyNumberFormat="1" applyFont="1" applyFill="1" applyBorder="1" applyAlignment="1" applyProtection="1">
      <alignment horizontal="center" vertical="center"/>
    </xf>
    <xf numFmtId="182" fontId="12" fillId="4" borderId="45" xfId="0" applyNumberFormat="1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181" fontId="0" fillId="0" borderId="0" xfId="0" applyNumberFormat="1" applyAlignment="1" applyProtection="1">
      <alignment vertical="center"/>
    </xf>
    <xf numFmtId="182" fontId="12" fillId="5" borderId="46" xfId="0" applyNumberFormat="1" applyFont="1" applyFill="1" applyBorder="1" applyAlignment="1" applyProtection="1">
      <alignment horizontal="center" vertical="center"/>
    </xf>
    <xf numFmtId="185" fontId="0" fillId="4" borderId="1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/>
    </xf>
    <xf numFmtId="177" fontId="0" fillId="0" borderId="0" xfId="0" applyNumberFormat="1" applyFill="1" applyBorder="1" applyAlignment="1" applyProtection="1">
      <alignment horizontal="center" vertical="center"/>
    </xf>
    <xf numFmtId="178" fontId="0" fillId="0" borderId="0" xfId="0" applyNumberFormat="1" applyFill="1" applyBorder="1" applyAlignment="1" applyProtection="1">
      <alignment horizontal="center" vertical="center"/>
    </xf>
    <xf numFmtId="176" fontId="0" fillId="0" borderId="0" xfId="0" applyNumberFormat="1" applyFill="1" applyBorder="1" applyAlignment="1" applyProtection="1">
      <alignment horizontal="center" vertical="center"/>
    </xf>
    <xf numFmtId="2" fontId="0" fillId="0" borderId="0" xfId="0" applyNumberFormat="1" applyFill="1" applyBorder="1" applyAlignment="1" applyProtection="1">
      <alignment horizontal="center" vertical="center"/>
    </xf>
    <xf numFmtId="182" fontId="12" fillId="4" borderId="46" xfId="0" applyNumberFormat="1" applyFont="1" applyFill="1" applyBorder="1" applyAlignment="1" applyProtection="1">
      <alignment horizontal="center" vertical="center"/>
    </xf>
    <xf numFmtId="182" fontId="12" fillId="4" borderId="8" xfId="0" applyNumberFormat="1" applyFont="1" applyFill="1" applyBorder="1" applyAlignment="1" applyProtection="1">
      <alignment horizontal="center" vertical="center"/>
    </xf>
    <xf numFmtId="0" fontId="0" fillId="0" borderId="49" xfId="0" applyBorder="1" applyAlignment="1" applyProtection="1">
      <alignment vertical="center"/>
    </xf>
    <xf numFmtId="0" fontId="0" fillId="0" borderId="50" xfId="0" applyBorder="1" applyAlignment="1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0" fillId="0" borderId="3" xfId="0" applyFill="1" applyBorder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0" fontId="0" fillId="0" borderId="32" xfId="0" applyFont="1" applyBorder="1" applyAlignment="1" applyProtection="1">
      <alignment horizontal="left" vertical="center" wrapText="1"/>
    </xf>
    <xf numFmtId="183" fontId="11" fillId="0" borderId="14" xfId="0" applyNumberFormat="1" applyFont="1" applyFill="1" applyBorder="1" applyAlignment="1" applyProtection="1">
      <alignment horizontal="center" vertical="center"/>
    </xf>
    <xf numFmtId="183" fontId="11" fillId="0" borderId="25" xfId="0" applyNumberFormat="1" applyFont="1" applyFill="1" applyBorder="1" applyAlignment="1" applyProtection="1">
      <alignment horizontal="center" vertical="center"/>
    </xf>
    <xf numFmtId="183" fontId="11" fillId="0" borderId="15" xfId="0" applyNumberFormat="1" applyFont="1" applyFill="1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14" fillId="0" borderId="36" xfId="0" applyFont="1" applyFill="1" applyBorder="1" applyAlignment="1" applyProtection="1">
      <alignment horizontal="left" vertical="center"/>
    </xf>
    <xf numFmtId="0" fontId="14" fillId="0" borderId="42" xfId="0" applyFont="1" applyFill="1" applyBorder="1" applyAlignment="1" applyProtection="1">
      <alignment horizontal="left" vertical="center"/>
    </xf>
    <xf numFmtId="0" fontId="14" fillId="0" borderId="35" xfId="0" applyFont="1" applyFill="1" applyBorder="1" applyAlignment="1" applyProtection="1">
      <alignment horizontal="left" vertical="center"/>
    </xf>
    <xf numFmtId="0" fontId="0" fillId="4" borderId="40" xfId="0" applyFill="1" applyBorder="1" applyAlignment="1" applyProtection="1">
      <alignment horizontal="center" vertical="center"/>
    </xf>
    <xf numFmtId="0" fontId="0" fillId="4" borderId="4" xfId="0" applyFill="1" applyBorder="1" applyAlignment="1" applyProtection="1">
      <alignment horizontal="center" vertical="center"/>
    </xf>
    <xf numFmtId="183" fontId="11" fillId="4" borderId="14" xfId="0" applyNumberFormat="1" applyFont="1" applyFill="1" applyBorder="1" applyAlignment="1" applyProtection="1">
      <alignment horizontal="center" vertical="center"/>
    </xf>
    <xf numFmtId="183" fontId="11" fillId="4" borderId="25" xfId="0" applyNumberFormat="1" applyFont="1" applyFill="1" applyBorder="1" applyAlignment="1" applyProtection="1">
      <alignment horizontal="center" vertical="center"/>
    </xf>
    <xf numFmtId="183" fontId="11" fillId="4" borderId="15" xfId="0" applyNumberFormat="1" applyFont="1" applyFill="1" applyBorder="1" applyAlignment="1" applyProtection="1">
      <alignment horizontal="center" vertical="center"/>
    </xf>
    <xf numFmtId="0" fontId="0" fillId="0" borderId="40" xfId="0" applyBorder="1" applyAlignment="1" applyProtection="1">
      <alignment horizontal="center" vertical="center"/>
    </xf>
    <xf numFmtId="0" fontId="0" fillId="0" borderId="41" xfId="0" applyBorder="1" applyAlignment="1" applyProtection="1">
      <alignment horizontal="center" vertical="center"/>
    </xf>
    <xf numFmtId="0" fontId="0" fillId="0" borderId="20" xfId="0" applyBorder="1" applyAlignment="1" applyProtection="1">
      <alignment vertical="center"/>
    </xf>
    <xf numFmtId="0" fontId="0" fillId="4" borderId="1" xfId="0" applyFill="1" applyBorder="1" applyAlignment="1" applyProtection="1">
      <alignment horizontal="center" vertical="center"/>
    </xf>
    <xf numFmtId="183" fontId="11" fillId="0" borderId="14" xfId="0" applyNumberFormat="1" applyFont="1" applyBorder="1" applyAlignment="1" applyProtection="1">
      <alignment horizontal="center" vertical="center"/>
    </xf>
    <xf numFmtId="183" fontId="11" fillId="0" borderId="25" xfId="0" applyNumberFormat="1" applyFont="1" applyBorder="1" applyAlignment="1" applyProtection="1">
      <alignment horizontal="center" vertical="center"/>
    </xf>
    <xf numFmtId="183" fontId="11" fillId="0" borderId="15" xfId="0" applyNumberFormat="1" applyFont="1" applyBorder="1" applyAlignment="1" applyProtection="1">
      <alignment horizontal="center" vertical="center"/>
    </xf>
    <xf numFmtId="183" fontId="11" fillId="4" borderId="29" xfId="0" applyNumberFormat="1" applyFont="1" applyFill="1" applyBorder="1" applyAlignment="1" applyProtection="1">
      <alignment horizontal="center" vertical="center"/>
    </xf>
    <xf numFmtId="0" fontId="0" fillId="0" borderId="20" xfId="0" applyBorder="1" applyAlignment="1" applyProtection="1">
      <alignment horizontal="center" vertical="center"/>
    </xf>
    <xf numFmtId="0" fontId="0" fillId="0" borderId="22" xfId="0" applyBorder="1" applyAlignment="1" applyProtection="1">
      <alignment horizontal="center" vertical="center"/>
    </xf>
    <xf numFmtId="0" fontId="0" fillId="0" borderId="4" xfId="0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left" vertical="center" wrapText="1"/>
    </xf>
    <xf numFmtId="183" fontId="11" fillId="0" borderId="29" xfId="0" applyNumberFormat="1" applyFont="1" applyFill="1" applyBorder="1" applyAlignment="1" applyProtection="1">
      <alignment horizontal="center" vertical="center"/>
    </xf>
    <xf numFmtId="183" fontId="11" fillId="0" borderId="33" xfId="0" applyNumberFormat="1" applyFont="1" applyFill="1" applyBorder="1" applyAlignment="1" applyProtection="1">
      <alignment horizontal="center" vertical="center"/>
    </xf>
    <xf numFmtId="183" fontId="11" fillId="0" borderId="39" xfId="0" applyNumberFormat="1" applyFont="1" applyBorder="1" applyAlignment="1" applyProtection="1">
      <alignment horizontal="center" vertical="center"/>
    </xf>
    <xf numFmtId="183" fontId="11" fillId="0" borderId="47" xfId="0" applyNumberFormat="1" applyFont="1" applyBorder="1" applyAlignment="1" applyProtection="1">
      <alignment horizontal="center" vertical="center"/>
    </xf>
    <xf numFmtId="183" fontId="11" fillId="0" borderId="48" xfId="0" applyNumberFormat="1" applyFont="1" applyBorder="1" applyAlignment="1" applyProtection="1">
      <alignment horizontal="center" vertical="center"/>
    </xf>
    <xf numFmtId="0" fontId="0" fillId="4" borderId="12" xfId="0" applyFill="1" applyBorder="1" applyAlignment="1" applyProtection="1">
      <alignment horizontal="center" vertical="center"/>
    </xf>
    <xf numFmtId="183" fontId="11" fillId="0" borderId="33" xfId="0" applyNumberFormat="1" applyFont="1" applyBorder="1" applyAlignment="1" applyProtection="1">
      <alignment horizontal="center" vertical="center"/>
    </xf>
    <xf numFmtId="0" fontId="0" fillId="0" borderId="2" xfId="0" applyBorder="1" applyAlignment="1" applyProtection="1">
      <alignment vertical="center"/>
    </xf>
    <xf numFmtId="0" fontId="0" fillId="0" borderId="5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4" fontId="0" fillId="0" borderId="3" xfId="0" applyNumberFormat="1" applyBorder="1" applyAlignment="1" applyProtection="1">
      <alignment horizontal="center" vertical="center"/>
    </xf>
    <xf numFmtId="4" fontId="0" fillId="0" borderId="4" xfId="0" applyNumberFormat="1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https://ghg-santeikohyo.env.go.jp/calc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https://ghg-santeikohyo.env.go.jp/calc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851647</xdr:colOff>
      <xdr:row>1</xdr:row>
      <xdr:rowOff>773206</xdr:rowOff>
    </xdr:from>
    <xdr:to>
      <xdr:col>1</xdr:col>
      <xdr:colOff>1194548</xdr:colOff>
      <xdr:row>3</xdr:row>
      <xdr:rowOff>32018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ED1E6695-44A2-44FE-B614-22860B42C82D}"/>
            </a:ext>
          </a:extLst>
        </xdr:cNvPr>
        <xdr:cNvSpPr/>
      </xdr:nvSpPr>
      <xdr:spPr>
        <a:xfrm>
          <a:off x="1199029" y="1075765"/>
          <a:ext cx="342901" cy="289753"/>
        </a:xfrm>
        <a:prstGeom prst="rect">
          <a:avLst/>
        </a:prstGeom>
        <a:noFill/>
        <a:ln>
          <a:noFill/>
        </a:ln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solidFill>
                <a:srgbClr val="FF0000"/>
              </a:solidFill>
            </a:rPr>
            <a:t>①</a:t>
          </a:r>
        </a:p>
      </xdr:txBody>
    </xdr:sp>
    <xdr:clientData/>
  </xdr:twoCellAnchor>
  <xdr:twoCellAnchor>
    <xdr:from>
      <xdr:col>43</xdr:col>
      <xdr:colOff>100853</xdr:colOff>
      <xdr:row>19</xdr:row>
      <xdr:rowOff>33618</xdr:rowOff>
    </xdr:from>
    <xdr:to>
      <xdr:col>48</xdr:col>
      <xdr:colOff>571500</xdr:colOff>
      <xdr:row>23</xdr:row>
      <xdr:rowOff>183938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38E7DE36-D901-4DB6-9D6A-21D618A4CE74}"/>
            </a:ext>
          </a:extLst>
        </xdr:cNvPr>
        <xdr:cNvSpPr/>
      </xdr:nvSpPr>
      <xdr:spPr>
        <a:xfrm>
          <a:off x="12729882" y="5143500"/>
          <a:ext cx="3888442" cy="1091614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Yu Gothic" panose="020B0400000000000000" pitchFamily="50" charset="-128"/>
              <a:ea typeface="Yu Gothic" panose="020B0400000000000000" pitchFamily="50" charset="-128"/>
            </a:rPr>
            <a:t>⑥に</a:t>
          </a:r>
          <a:r>
            <a:rPr kumimoji="1" lang="en-US" altLang="ja-JP" sz="1100">
              <a:solidFill>
                <a:srgbClr val="FF0000"/>
              </a:solidFill>
              <a:latin typeface="Yu Gothic" panose="020B0400000000000000" pitchFamily="50" charset="-128"/>
              <a:ea typeface="Yu Gothic" panose="020B0400000000000000" pitchFamily="50" charset="-128"/>
            </a:rPr>
            <a:t>CO2</a:t>
          </a:r>
          <a:r>
            <a:rPr kumimoji="1" lang="ja-JP" altLang="en-US" sz="1100">
              <a:solidFill>
                <a:srgbClr val="FF0000"/>
              </a:solidFill>
              <a:latin typeface="Yu Gothic" panose="020B0400000000000000" pitchFamily="50" charset="-128"/>
              <a:ea typeface="Yu Gothic" panose="020B0400000000000000" pitchFamily="50" charset="-128"/>
            </a:rPr>
            <a:t>排出量の総合計が表示されます。</a:t>
          </a:r>
        </a:p>
      </xdr:txBody>
    </xdr:sp>
    <xdr:clientData/>
  </xdr:twoCellAnchor>
  <xdr:twoCellAnchor>
    <xdr:from>
      <xdr:col>43</xdr:col>
      <xdr:colOff>112058</xdr:colOff>
      <xdr:row>1</xdr:row>
      <xdr:rowOff>313765</xdr:rowOff>
    </xdr:from>
    <xdr:to>
      <xdr:col>48</xdr:col>
      <xdr:colOff>560293</xdr:colOff>
      <xdr:row>2</xdr:row>
      <xdr:rowOff>33618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83103D1A-37B2-432D-B8A8-1A650DF0DDA6}"/>
            </a:ext>
          </a:extLst>
        </xdr:cNvPr>
        <xdr:cNvSpPr/>
      </xdr:nvSpPr>
      <xdr:spPr>
        <a:xfrm>
          <a:off x="12741087" y="616324"/>
          <a:ext cx="3866030" cy="50426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+mn-ea"/>
              <a:ea typeface="+mn-ea"/>
            </a:rPr>
            <a:t>①において該当する「年」をリスト▼選択してください。</a:t>
          </a:r>
          <a:endParaRPr kumimoji="1" lang="en-US" altLang="ja-JP" sz="1100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</xdr:col>
      <xdr:colOff>1194548</xdr:colOff>
      <xdr:row>1</xdr:row>
      <xdr:rowOff>565898</xdr:rowOff>
    </xdr:from>
    <xdr:to>
      <xdr:col>43</xdr:col>
      <xdr:colOff>112058</xdr:colOff>
      <xdr:row>2</xdr:row>
      <xdr:rowOff>133671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18C3D023-777B-48E8-B797-81D2C4017D57}"/>
            </a:ext>
          </a:extLst>
        </xdr:cNvPr>
        <xdr:cNvCxnSpPr>
          <a:stCxn id="2" idx="3"/>
          <a:endCxn id="4" idx="1"/>
        </xdr:cNvCxnSpPr>
      </xdr:nvCxnSpPr>
      <xdr:spPr>
        <a:xfrm flipV="1">
          <a:off x="1541930" y="868457"/>
          <a:ext cx="11199157" cy="352185"/>
        </a:xfrm>
        <a:prstGeom prst="lin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1026458</xdr:colOff>
      <xdr:row>17</xdr:row>
      <xdr:rowOff>208430</xdr:rowOff>
    </xdr:from>
    <xdr:to>
      <xdr:col>2</xdr:col>
      <xdr:colOff>1369359</xdr:colOff>
      <xdr:row>19</xdr:row>
      <xdr:rowOff>27536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7C6CDF13-BC2E-4EE6-824A-50C04B1A1CC3}"/>
            </a:ext>
          </a:extLst>
        </xdr:cNvPr>
        <xdr:cNvSpPr/>
      </xdr:nvSpPr>
      <xdr:spPr>
        <a:xfrm>
          <a:off x="4746811" y="4847665"/>
          <a:ext cx="342901" cy="289753"/>
        </a:xfrm>
        <a:prstGeom prst="rect">
          <a:avLst/>
        </a:prstGeom>
        <a:noFill/>
        <a:ln>
          <a:noFill/>
        </a:ln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solidFill>
                <a:srgbClr val="FF0000"/>
              </a:solidFill>
            </a:rPr>
            <a:t>②</a:t>
          </a:r>
        </a:p>
      </xdr:txBody>
    </xdr:sp>
    <xdr:clientData/>
  </xdr:twoCellAnchor>
  <xdr:twoCellAnchor>
    <xdr:from>
      <xdr:col>2</xdr:col>
      <xdr:colOff>1369359</xdr:colOff>
      <xdr:row>6</xdr:row>
      <xdr:rowOff>145677</xdr:rowOff>
    </xdr:from>
    <xdr:to>
      <xdr:col>43</xdr:col>
      <xdr:colOff>89647</xdr:colOff>
      <xdr:row>18</xdr:row>
      <xdr:rowOff>117983</xdr:rowOff>
    </xdr:to>
    <xdr:cxnSp macro="">
      <xdr:nvCxnSpPr>
        <xdr:cNvPr id="14" name="直線コネクタ 13">
          <a:extLst>
            <a:ext uri="{FF2B5EF4-FFF2-40B4-BE49-F238E27FC236}">
              <a16:creationId xmlns:a16="http://schemas.microsoft.com/office/drawing/2014/main" id="{CAB6B5D8-D4B7-4C3A-A542-2DC89C7D7264}"/>
            </a:ext>
          </a:extLst>
        </xdr:cNvPr>
        <xdr:cNvCxnSpPr>
          <a:stCxn id="13" idx="3"/>
          <a:endCxn id="17" idx="1"/>
        </xdr:cNvCxnSpPr>
      </xdr:nvCxnSpPr>
      <xdr:spPr>
        <a:xfrm flipV="1">
          <a:off x="5089712" y="2196353"/>
          <a:ext cx="7628964" cy="2796189"/>
        </a:xfrm>
        <a:prstGeom prst="lin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89647</xdr:colOff>
      <xdr:row>3</xdr:row>
      <xdr:rowOff>67235</xdr:rowOff>
    </xdr:from>
    <xdr:to>
      <xdr:col>48</xdr:col>
      <xdr:colOff>515470</xdr:colOff>
      <xdr:row>10</xdr:row>
      <xdr:rowOff>-1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2F979C37-8311-4EF1-86CB-6B68421E0071}"/>
            </a:ext>
          </a:extLst>
        </xdr:cNvPr>
        <xdr:cNvSpPr/>
      </xdr:nvSpPr>
      <xdr:spPr>
        <a:xfrm>
          <a:off x="12718676" y="1400735"/>
          <a:ext cx="3843618" cy="159123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Yu Gothic" panose="020B0400000000000000" pitchFamily="50" charset="-128"/>
              <a:ea typeface="Yu Gothic" panose="020B0400000000000000" pitchFamily="50" charset="-128"/>
            </a:rPr>
            <a:t>月別算定の場合は②の「使用量枠の値」に購入記録等で把握した使用量を入力してください。</a:t>
          </a:r>
          <a:endParaRPr kumimoji="1" lang="en-US" altLang="ja-JP" sz="1100">
            <a:solidFill>
              <a:srgbClr val="FF0000"/>
            </a:solidFill>
            <a:latin typeface="Yu Gothic" panose="020B0400000000000000" pitchFamily="50" charset="-128"/>
            <a:ea typeface="Yu Gothic" panose="020B0400000000000000" pitchFamily="50" charset="-128"/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  <a:latin typeface="Yu Gothic" panose="020B0400000000000000" pitchFamily="50" charset="-128"/>
              <a:ea typeface="Yu Gothic" panose="020B0400000000000000" pitchFamily="50" charset="-128"/>
            </a:rPr>
            <a:t>③に当月の使用量に応じた</a:t>
          </a:r>
          <a:r>
            <a:rPr kumimoji="1" lang="en-US" altLang="ja-JP" sz="1100">
              <a:solidFill>
                <a:srgbClr val="FF0000"/>
              </a:solidFill>
              <a:latin typeface="Yu Gothic" panose="020B0400000000000000" pitchFamily="50" charset="-128"/>
              <a:ea typeface="Yu Gothic" panose="020B0400000000000000" pitchFamily="50" charset="-128"/>
            </a:rPr>
            <a:t>CO2</a:t>
          </a:r>
          <a:r>
            <a:rPr kumimoji="1" lang="ja-JP" altLang="en-US" sz="1100">
              <a:solidFill>
                <a:srgbClr val="FF0000"/>
              </a:solidFill>
              <a:latin typeface="Yu Gothic" panose="020B0400000000000000" pitchFamily="50" charset="-128"/>
              <a:ea typeface="Yu Gothic" panose="020B0400000000000000" pitchFamily="50" charset="-128"/>
            </a:rPr>
            <a:t>排出量が自動計算されます。</a:t>
          </a:r>
          <a:endParaRPr kumimoji="1" lang="en-US" altLang="ja-JP" sz="1100">
            <a:solidFill>
              <a:srgbClr val="FF0000"/>
            </a:solidFill>
            <a:latin typeface="Yu Gothic" panose="020B0400000000000000" pitchFamily="50" charset="-128"/>
            <a:ea typeface="Yu Gothic" panose="020B0400000000000000" pitchFamily="50" charset="-128"/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  <a:latin typeface="Yu Gothic" panose="020B0400000000000000" pitchFamily="50" charset="-128"/>
              <a:ea typeface="Yu Gothic" panose="020B0400000000000000" pitchFamily="50" charset="-128"/>
            </a:rPr>
            <a:t>なお、④及び⑤に初期設定として年間使用量及び</a:t>
          </a:r>
          <a:r>
            <a:rPr kumimoji="1" lang="en-US" altLang="ja-JP" sz="1100">
              <a:solidFill>
                <a:srgbClr val="FF0000"/>
              </a:solidFill>
              <a:latin typeface="Yu Gothic" panose="020B0400000000000000" pitchFamily="50" charset="-128"/>
              <a:ea typeface="Yu Gothic" panose="020B0400000000000000" pitchFamily="50" charset="-128"/>
            </a:rPr>
            <a:t>CO2</a:t>
          </a:r>
          <a:r>
            <a:rPr kumimoji="1" lang="ja-JP" altLang="en-US" sz="1100">
              <a:solidFill>
                <a:srgbClr val="FF0000"/>
              </a:solidFill>
              <a:latin typeface="Yu Gothic" panose="020B0400000000000000" pitchFamily="50" charset="-128"/>
              <a:ea typeface="Yu Gothic" panose="020B0400000000000000" pitchFamily="50" charset="-128"/>
            </a:rPr>
            <a:t>排出量が表示されます。</a:t>
          </a:r>
        </a:p>
      </xdr:txBody>
    </xdr:sp>
    <xdr:clientData/>
  </xdr:twoCellAnchor>
  <xdr:twoCellAnchor>
    <xdr:from>
      <xdr:col>2</xdr:col>
      <xdr:colOff>1010770</xdr:colOff>
      <xdr:row>31</xdr:row>
      <xdr:rowOff>237565</xdr:rowOff>
    </xdr:from>
    <xdr:to>
      <xdr:col>2</xdr:col>
      <xdr:colOff>1353671</xdr:colOff>
      <xdr:row>33</xdr:row>
      <xdr:rowOff>34259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305835FB-967F-4E82-AC2C-4434B059E030}"/>
            </a:ext>
          </a:extLst>
        </xdr:cNvPr>
        <xdr:cNvSpPr/>
      </xdr:nvSpPr>
      <xdr:spPr>
        <a:xfrm>
          <a:off x="4731123" y="8171330"/>
          <a:ext cx="342901" cy="289753"/>
        </a:xfrm>
        <a:prstGeom prst="rect">
          <a:avLst/>
        </a:prstGeom>
        <a:noFill/>
        <a:ln>
          <a:noFill/>
        </a:ln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solidFill>
                <a:srgbClr val="FF0000"/>
              </a:solidFill>
            </a:rPr>
            <a:t>③</a:t>
          </a:r>
        </a:p>
      </xdr:txBody>
    </xdr:sp>
    <xdr:clientData/>
  </xdr:twoCellAnchor>
  <xdr:twoCellAnchor>
    <xdr:from>
      <xdr:col>2</xdr:col>
      <xdr:colOff>1353671</xdr:colOff>
      <xdr:row>6</xdr:row>
      <xdr:rowOff>145677</xdr:rowOff>
    </xdr:from>
    <xdr:to>
      <xdr:col>43</xdr:col>
      <xdr:colOff>89647</xdr:colOff>
      <xdr:row>32</xdr:row>
      <xdr:rowOff>135913</xdr:rowOff>
    </xdr:to>
    <xdr:cxnSp macro="">
      <xdr:nvCxnSpPr>
        <xdr:cNvPr id="19" name="直線コネクタ 18">
          <a:extLst>
            <a:ext uri="{FF2B5EF4-FFF2-40B4-BE49-F238E27FC236}">
              <a16:creationId xmlns:a16="http://schemas.microsoft.com/office/drawing/2014/main" id="{F78D8B35-AD94-4B80-837C-2EAD880D012C}"/>
            </a:ext>
          </a:extLst>
        </xdr:cNvPr>
        <xdr:cNvCxnSpPr>
          <a:stCxn id="18" idx="3"/>
          <a:endCxn id="17" idx="1"/>
        </xdr:cNvCxnSpPr>
      </xdr:nvCxnSpPr>
      <xdr:spPr>
        <a:xfrm flipV="1">
          <a:off x="5074024" y="2196353"/>
          <a:ext cx="7644652" cy="6119854"/>
        </a:xfrm>
        <a:prstGeom prst="lin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921122</xdr:colOff>
      <xdr:row>17</xdr:row>
      <xdr:rowOff>203948</xdr:rowOff>
    </xdr:from>
    <xdr:to>
      <xdr:col>5</xdr:col>
      <xdr:colOff>1264023</xdr:colOff>
      <xdr:row>19</xdr:row>
      <xdr:rowOff>23054</xdr:rowOff>
    </xdr:to>
    <xdr:sp macro="" textlink="">
      <xdr:nvSpPr>
        <xdr:cNvPr id="27" name="正方形/長方形 26">
          <a:extLst>
            <a:ext uri="{FF2B5EF4-FFF2-40B4-BE49-F238E27FC236}">
              <a16:creationId xmlns:a16="http://schemas.microsoft.com/office/drawing/2014/main" id="{BB963B4B-F3E0-4513-997D-CFC99A055E41}"/>
            </a:ext>
          </a:extLst>
        </xdr:cNvPr>
        <xdr:cNvSpPr/>
      </xdr:nvSpPr>
      <xdr:spPr>
        <a:xfrm>
          <a:off x="6871446" y="4843183"/>
          <a:ext cx="342901" cy="289753"/>
        </a:xfrm>
        <a:prstGeom prst="rect">
          <a:avLst/>
        </a:prstGeom>
        <a:noFill/>
        <a:ln>
          <a:noFill/>
        </a:ln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solidFill>
                <a:srgbClr val="FF0000"/>
              </a:solidFill>
            </a:rPr>
            <a:t>②</a:t>
          </a:r>
        </a:p>
      </xdr:txBody>
    </xdr:sp>
    <xdr:clientData/>
  </xdr:twoCellAnchor>
  <xdr:twoCellAnchor>
    <xdr:from>
      <xdr:col>5</xdr:col>
      <xdr:colOff>905434</xdr:colOff>
      <xdr:row>31</xdr:row>
      <xdr:rowOff>244289</xdr:rowOff>
    </xdr:from>
    <xdr:to>
      <xdr:col>5</xdr:col>
      <xdr:colOff>1248335</xdr:colOff>
      <xdr:row>33</xdr:row>
      <xdr:rowOff>40983</xdr:rowOff>
    </xdr:to>
    <xdr:sp macro="" textlink="">
      <xdr:nvSpPr>
        <xdr:cNvPr id="32" name="正方形/長方形 31">
          <a:extLst>
            <a:ext uri="{FF2B5EF4-FFF2-40B4-BE49-F238E27FC236}">
              <a16:creationId xmlns:a16="http://schemas.microsoft.com/office/drawing/2014/main" id="{9FB1E05C-AA04-4974-AEAA-72240072C122}"/>
            </a:ext>
          </a:extLst>
        </xdr:cNvPr>
        <xdr:cNvSpPr/>
      </xdr:nvSpPr>
      <xdr:spPr>
        <a:xfrm>
          <a:off x="6855758" y="8178054"/>
          <a:ext cx="342901" cy="289753"/>
        </a:xfrm>
        <a:prstGeom prst="rect">
          <a:avLst/>
        </a:prstGeom>
        <a:noFill/>
        <a:ln>
          <a:noFill/>
        </a:ln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solidFill>
                <a:srgbClr val="FF0000"/>
              </a:solidFill>
            </a:rPr>
            <a:t>③</a:t>
          </a:r>
        </a:p>
      </xdr:txBody>
    </xdr:sp>
    <xdr:clientData/>
  </xdr:twoCellAnchor>
  <xdr:twoCellAnchor>
    <xdr:from>
      <xdr:col>43</xdr:col>
      <xdr:colOff>107577</xdr:colOff>
      <xdr:row>10</xdr:row>
      <xdr:rowOff>230840</xdr:rowOff>
    </xdr:from>
    <xdr:to>
      <xdr:col>48</xdr:col>
      <xdr:colOff>533400</xdr:colOff>
      <xdr:row>17</xdr:row>
      <xdr:rowOff>174811</xdr:rowOff>
    </xdr:to>
    <xdr:sp macro="" textlink="">
      <xdr:nvSpPr>
        <xdr:cNvPr id="35" name="正方形/長方形 34">
          <a:extLst>
            <a:ext uri="{FF2B5EF4-FFF2-40B4-BE49-F238E27FC236}">
              <a16:creationId xmlns:a16="http://schemas.microsoft.com/office/drawing/2014/main" id="{B08187C4-B568-48AC-A7EB-04F89647818C}"/>
            </a:ext>
          </a:extLst>
        </xdr:cNvPr>
        <xdr:cNvSpPr/>
      </xdr:nvSpPr>
      <xdr:spPr>
        <a:xfrm>
          <a:off x="12736606" y="3222811"/>
          <a:ext cx="3843618" cy="159123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Yu Gothic" panose="020B0400000000000000" pitchFamily="50" charset="-128"/>
              <a:ea typeface="Yu Gothic" panose="020B0400000000000000" pitchFamily="50" charset="-128"/>
            </a:rPr>
            <a:t>年間算定の場合は④の「使用量枠の値」に購入記録等で把握した使用量を直接入力してください。</a:t>
          </a:r>
          <a:endParaRPr kumimoji="1" lang="en-US" altLang="ja-JP" sz="1100">
            <a:solidFill>
              <a:srgbClr val="FF0000"/>
            </a:solidFill>
            <a:latin typeface="Yu Gothic" panose="020B0400000000000000" pitchFamily="50" charset="-128"/>
            <a:ea typeface="Yu Gothic" panose="020B0400000000000000" pitchFamily="50" charset="-128"/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  <a:latin typeface="Yu Gothic" panose="020B0400000000000000" pitchFamily="50" charset="-128"/>
              <a:ea typeface="Yu Gothic" panose="020B0400000000000000" pitchFamily="50" charset="-128"/>
            </a:rPr>
            <a:t>⑤にエネルギー種別に応じた</a:t>
          </a:r>
          <a:r>
            <a:rPr kumimoji="1" lang="en-US" altLang="ja-JP" sz="1100">
              <a:solidFill>
                <a:srgbClr val="FF0000"/>
              </a:solidFill>
              <a:latin typeface="Yu Gothic" panose="020B0400000000000000" pitchFamily="50" charset="-128"/>
              <a:ea typeface="Yu Gothic" panose="020B0400000000000000" pitchFamily="50" charset="-128"/>
            </a:rPr>
            <a:t>CO2</a:t>
          </a:r>
          <a:r>
            <a:rPr kumimoji="1" lang="ja-JP" altLang="en-US" sz="1100">
              <a:solidFill>
                <a:srgbClr val="FF0000"/>
              </a:solidFill>
              <a:latin typeface="Yu Gothic" panose="020B0400000000000000" pitchFamily="50" charset="-128"/>
              <a:ea typeface="Yu Gothic" panose="020B0400000000000000" pitchFamily="50" charset="-128"/>
            </a:rPr>
            <a:t>排出量が自動計算されます。</a:t>
          </a:r>
          <a:endParaRPr kumimoji="1" lang="en-US" altLang="ja-JP" sz="1100">
            <a:solidFill>
              <a:srgbClr val="FF0000"/>
            </a:solidFill>
            <a:latin typeface="Yu Gothic" panose="020B0400000000000000" pitchFamily="50" charset="-128"/>
            <a:ea typeface="Yu Gothic" panose="020B0400000000000000" pitchFamily="50" charset="-128"/>
          </a:endParaRPr>
        </a:p>
      </xdr:txBody>
    </xdr:sp>
    <xdr:clientData/>
  </xdr:twoCellAnchor>
  <xdr:twoCellAnchor>
    <xdr:from>
      <xdr:col>39</xdr:col>
      <xdr:colOff>995081</xdr:colOff>
      <xdr:row>19</xdr:row>
      <xdr:rowOff>221877</xdr:rowOff>
    </xdr:from>
    <xdr:to>
      <xdr:col>39</xdr:col>
      <xdr:colOff>1337982</xdr:colOff>
      <xdr:row>21</xdr:row>
      <xdr:rowOff>40983</xdr:rowOff>
    </xdr:to>
    <xdr:sp macro="" textlink="">
      <xdr:nvSpPr>
        <xdr:cNvPr id="36" name="正方形/長方形 35">
          <a:extLst>
            <a:ext uri="{FF2B5EF4-FFF2-40B4-BE49-F238E27FC236}">
              <a16:creationId xmlns:a16="http://schemas.microsoft.com/office/drawing/2014/main" id="{00AF61D3-BBB5-4130-B46E-312551F9386D}"/>
            </a:ext>
          </a:extLst>
        </xdr:cNvPr>
        <xdr:cNvSpPr/>
      </xdr:nvSpPr>
      <xdr:spPr>
        <a:xfrm>
          <a:off x="9466728" y="5331759"/>
          <a:ext cx="342901" cy="289753"/>
        </a:xfrm>
        <a:prstGeom prst="rect">
          <a:avLst/>
        </a:prstGeom>
        <a:noFill/>
        <a:ln>
          <a:noFill/>
        </a:ln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solidFill>
                <a:srgbClr val="FF0000"/>
              </a:solidFill>
            </a:rPr>
            <a:t>④</a:t>
          </a:r>
        </a:p>
      </xdr:txBody>
    </xdr:sp>
    <xdr:clientData/>
  </xdr:twoCellAnchor>
  <xdr:twoCellAnchor>
    <xdr:from>
      <xdr:col>41</xdr:col>
      <xdr:colOff>1035422</xdr:colOff>
      <xdr:row>19</xdr:row>
      <xdr:rowOff>217394</xdr:rowOff>
    </xdr:from>
    <xdr:to>
      <xdr:col>41</xdr:col>
      <xdr:colOff>1378323</xdr:colOff>
      <xdr:row>21</xdr:row>
      <xdr:rowOff>36500</xdr:rowOff>
    </xdr:to>
    <xdr:sp macro="" textlink="">
      <xdr:nvSpPr>
        <xdr:cNvPr id="37" name="正方形/長方形 36">
          <a:extLst>
            <a:ext uri="{FF2B5EF4-FFF2-40B4-BE49-F238E27FC236}">
              <a16:creationId xmlns:a16="http://schemas.microsoft.com/office/drawing/2014/main" id="{9CC40BD5-F5EE-4412-BAE8-9176BF93F9E5}"/>
            </a:ext>
          </a:extLst>
        </xdr:cNvPr>
        <xdr:cNvSpPr/>
      </xdr:nvSpPr>
      <xdr:spPr>
        <a:xfrm>
          <a:off x="11737040" y="5327276"/>
          <a:ext cx="342901" cy="289753"/>
        </a:xfrm>
        <a:prstGeom prst="rect">
          <a:avLst/>
        </a:prstGeom>
        <a:noFill/>
        <a:ln>
          <a:noFill/>
        </a:ln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solidFill>
                <a:srgbClr val="FF0000"/>
              </a:solidFill>
            </a:rPr>
            <a:t>⑤</a:t>
          </a:r>
        </a:p>
      </xdr:txBody>
    </xdr:sp>
    <xdr:clientData/>
  </xdr:twoCellAnchor>
  <xdr:twoCellAnchor>
    <xdr:from>
      <xdr:col>41</xdr:col>
      <xdr:colOff>1378323</xdr:colOff>
      <xdr:row>14</xdr:row>
      <xdr:rowOff>85164</xdr:rowOff>
    </xdr:from>
    <xdr:to>
      <xdr:col>43</xdr:col>
      <xdr:colOff>107577</xdr:colOff>
      <xdr:row>20</xdr:row>
      <xdr:rowOff>126947</xdr:rowOff>
    </xdr:to>
    <xdr:cxnSp macro="">
      <xdr:nvCxnSpPr>
        <xdr:cNvPr id="38" name="直線コネクタ 37">
          <a:extLst>
            <a:ext uri="{FF2B5EF4-FFF2-40B4-BE49-F238E27FC236}">
              <a16:creationId xmlns:a16="http://schemas.microsoft.com/office/drawing/2014/main" id="{703BE2E8-D5CB-435D-ABBF-35D7DDB76027}"/>
            </a:ext>
          </a:extLst>
        </xdr:cNvPr>
        <xdr:cNvCxnSpPr>
          <a:stCxn id="37" idx="3"/>
          <a:endCxn id="35" idx="1"/>
        </xdr:cNvCxnSpPr>
      </xdr:nvCxnSpPr>
      <xdr:spPr>
        <a:xfrm flipV="1">
          <a:off x="12079941" y="4018429"/>
          <a:ext cx="656665" cy="1453724"/>
        </a:xfrm>
        <a:prstGeom prst="lin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1337982</xdr:colOff>
      <xdr:row>14</xdr:row>
      <xdr:rowOff>85164</xdr:rowOff>
    </xdr:from>
    <xdr:to>
      <xdr:col>43</xdr:col>
      <xdr:colOff>107577</xdr:colOff>
      <xdr:row>20</xdr:row>
      <xdr:rowOff>131430</xdr:rowOff>
    </xdr:to>
    <xdr:cxnSp macro="">
      <xdr:nvCxnSpPr>
        <xdr:cNvPr id="39" name="直線コネクタ 38">
          <a:extLst>
            <a:ext uri="{FF2B5EF4-FFF2-40B4-BE49-F238E27FC236}">
              <a16:creationId xmlns:a16="http://schemas.microsoft.com/office/drawing/2014/main" id="{B097D4DA-7B47-4091-93AA-E5E7A3B4B400}"/>
            </a:ext>
          </a:extLst>
        </xdr:cNvPr>
        <xdr:cNvCxnSpPr>
          <a:stCxn id="36" idx="3"/>
          <a:endCxn id="35" idx="1"/>
        </xdr:cNvCxnSpPr>
      </xdr:nvCxnSpPr>
      <xdr:spPr>
        <a:xfrm flipV="1">
          <a:off x="9809629" y="4018429"/>
          <a:ext cx="2926977" cy="1458207"/>
        </a:xfrm>
        <a:prstGeom prst="lin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39</xdr:col>
      <xdr:colOff>1166532</xdr:colOff>
      <xdr:row>6</xdr:row>
      <xdr:rowOff>145677</xdr:rowOff>
    </xdr:from>
    <xdr:to>
      <xdr:col>43</xdr:col>
      <xdr:colOff>89647</xdr:colOff>
      <xdr:row>19</xdr:row>
      <xdr:rowOff>221877</xdr:rowOff>
    </xdr:to>
    <xdr:cxnSp macro="">
      <xdr:nvCxnSpPr>
        <xdr:cNvPr id="51" name="直線コネクタ 50">
          <a:extLst>
            <a:ext uri="{FF2B5EF4-FFF2-40B4-BE49-F238E27FC236}">
              <a16:creationId xmlns:a16="http://schemas.microsoft.com/office/drawing/2014/main" id="{749DC2B9-BC55-4BE4-AA32-772BF01B3C61}"/>
            </a:ext>
          </a:extLst>
        </xdr:cNvPr>
        <xdr:cNvCxnSpPr>
          <a:stCxn id="36" idx="0"/>
          <a:endCxn id="17" idx="1"/>
        </xdr:cNvCxnSpPr>
      </xdr:nvCxnSpPr>
      <xdr:spPr>
        <a:xfrm flipV="1">
          <a:off x="9638179" y="2196353"/>
          <a:ext cx="3080497" cy="3135406"/>
        </a:xfrm>
        <a:prstGeom prst="lin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1206873</xdr:colOff>
      <xdr:row>6</xdr:row>
      <xdr:rowOff>145677</xdr:rowOff>
    </xdr:from>
    <xdr:to>
      <xdr:col>43</xdr:col>
      <xdr:colOff>89647</xdr:colOff>
      <xdr:row>19</xdr:row>
      <xdr:rowOff>217394</xdr:rowOff>
    </xdr:to>
    <xdr:cxnSp macro="">
      <xdr:nvCxnSpPr>
        <xdr:cNvPr id="54" name="直線コネクタ 53">
          <a:extLst>
            <a:ext uri="{FF2B5EF4-FFF2-40B4-BE49-F238E27FC236}">
              <a16:creationId xmlns:a16="http://schemas.microsoft.com/office/drawing/2014/main" id="{D193A2E7-951B-4165-8A94-07A98A119D73}"/>
            </a:ext>
          </a:extLst>
        </xdr:cNvPr>
        <xdr:cNvCxnSpPr>
          <a:stCxn id="37" idx="0"/>
          <a:endCxn id="17" idx="1"/>
        </xdr:cNvCxnSpPr>
      </xdr:nvCxnSpPr>
      <xdr:spPr>
        <a:xfrm flipV="1">
          <a:off x="11908491" y="2196353"/>
          <a:ext cx="810185" cy="3130923"/>
        </a:xfrm>
        <a:prstGeom prst="lin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43</xdr:col>
      <xdr:colOff>156883</xdr:colOff>
      <xdr:row>25</xdr:row>
      <xdr:rowOff>67235</xdr:rowOff>
    </xdr:from>
    <xdr:to>
      <xdr:col>48</xdr:col>
      <xdr:colOff>571500</xdr:colOff>
      <xdr:row>37</xdr:row>
      <xdr:rowOff>61627</xdr:rowOff>
    </xdr:to>
    <xdr:sp macro="" textlink="">
      <xdr:nvSpPr>
        <xdr:cNvPr id="20" name="正方形/長方形 19">
          <a:extLst>
            <a:ext uri="{FF2B5EF4-FFF2-40B4-BE49-F238E27FC236}">
              <a16:creationId xmlns:a16="http://schemas.microsoft.com/office/drawing/2014/main" id="{CEFCC0BD-3D96-4EA0-BF4E-ADE08991ACA9}"/>
            </a:ext>
          </a:extLst>
        </xdr:cNvPr>
        <xdr:cNvSpPr/>
      </xdr:nvSpPr>
      <xdr:spPr>
        <a:xfrm>
          <a:off x="12785912" y="6589059"/>
          <a:ext cx="3832412" cy="2840686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+mn-ea"/>
              <a:ea typeface="+mn-ea"/>
            </a:rPr>
            <a:t>⑦「液化石油ガス（</a:t>
          </a:r>
          <a:r>
            <a:rPr kumimoji="1" lang="en-US" altLang="ja-JP" sz="1100">
              <a:solidFill>
                <a:srgbClr val="FF0000"/>
              </a:solidFill>
              <a:latin typeface="+mn-ea"/>
              <a:ea typeface="+mn-ea"/>
            </a:rPr>
            <a:t>LPG/</a:t>
          </a:r>
          <a:r>
            <a:rPr kumimoji="1" lang="ja-JP" altLang="en-US" sz="1100">
              <a:solidFill>
                <a:srgbClr val="FF0000"/>
              </a:solidFill>
              <a:latin typeface="+mn-ea"/>
              <a:ea typeface="+mn-ea"/>
            </a:rPr>
            <a:t>プロパンガス）」については、</a:t>
          </a:r>
          <a:r>
            <a:rPr kumimoji="1" lang="ja-JP" altLang="ja-JP" sz="110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購入記録等で把握した</a:t>
          </a:r>
          <a:r>
            <a:rPr kumimoji="1" lang="ja-JP" altLang="en-US" sz="1100">
              <a:solidFill>
                <a:srgbClr val="FF0000"/>
              </a:solidFill>
              <a:latin typeface="+mn-ea"/>
              <a:ea typeface="+mn-ea"/>
            </a:rPr>
            <a:t>使用量の単位が複数想定されるため、それぞれの使用量単位に応じて適宜ご活用ください。</a:t>
          </a:r>
          <a:endParaRPr kumimoji="1" lang="en-US" altLang="ja-JP" sz="1100">
            <a:solidFill>
              <a:srgbClr val="FF0000"/>
            </a:solidFill>
            <a:latin typeface="+mn-ea"/>
            <a:ea typeface="+mn-ea"/>
          </a:endParaRPr>
        </a:p>
        <a:p>
          <a:pPr algn="l"/>
          <a:r>
            <a:rPr kumimoji="1" lang="en-US" altLang="ja-JP" sz="1100">
              <a:solidFill>
                <a:srgbClr val="FF0000"/>
              </a:solidFill>
              <a:latin typeface="+mn-ea"/>
              <a:ea typeface="+mn-ea"/>
            </a:rPr>
            <a:t>※</a:t>
          </a:r>
          <a:r>
            <a:rPr kumimoji="1" lang="ja-JP" altLang="en-US" sz="1100">
              <a:solidFill>
                <a:srgbClr val="FF0000"/>
              </a:solidFill>
              <a:latin typeface="+mn-ea"/>
              <a:ea typeface="+mn-ea"/>
            </a:rPr>
            <a:t>単位「㎥」については、プロパン並びにブタンの混合比率を</a:t>
          </a:r>
          <a:r>
            <a:rPr kumimoji="1" lang="en-US" altLang="ja-JP" sz="1100">
              <a:solidFill>
                <a:srgbClr val="FF0000"/>
              </a:solidFill>
              <a:latin typeface="+mn-ea"/>
              <a:ea typeface="+mn-ea"/>
            </a:rPr>
            <a:t>7</a:t>
          </a:r>
          <a:r>
            <a:rPr kumimoji="1" lang="ja-JP" altLang="en-US" sz="1100">
              <a:solidFill>
                <a:srgbClr val="FF0000"/>
              </a:solidFill>
              <a:latin typeface="+mn-ea"/>
              <a:ea typeface="+mn-ea"/>
            </a:rPr>
            <a:t>：</a:t>
          </a:r>
          <a:r>
            <a:rPr kumimoji="1" lang="en-US" altLang="ja-JP" sz="1100">
              <a:solidFill>
                <a:srgbClr val="FF0000"/>
              </a:solidFill>
              <a:latin typeface="+mn-ea"/>
              <a:ea typeface="+mn-ea"/>
            </a:rPr>
            <a:t>3</a:t>
          </a:r>
          <a:r>
            <a:rPr kumimoji="1" lang="ja-JP" altLang="en-US" sz="1100">
              <a:solidFill>
                <a:srgbClr val="FF0000"/>
              </a:solidFill>
              <a:latin typeface="+mn-ea"/>
              <a:ea typeface="+mn-ea"/>
            </a:rPr>
            <a:t>の構成割合とみなし、「</a:t>
          </a:r>
          <a:r>
            <a:rPr kumimoji="1" lang="en-US" altLang="ja-JP" sz="1100">
              <a:solidFill>
                <a:srgbClr val="FF0000"/>
              </a:solidFill>
              <a:latin typeface="+mn-ea"/>
              <a:ea typeface="+mn-ea"/>
            </a:rPr>
            <a:t>t</a:t>
          </a:r>
          <a:r>
            <a:rPr kumimoji="1" lang="ja-JP" altLang="en-US" sz="1100">
              <a:solidFill>
                <a:srgbClr val="FF0000"/>
              </a:solidFill>
              <a:latin typeface="+mn-ea"/>
              <a:ea typeface="+mn-ea"/>
            </a:rPr>
            <a:t>」へ変換後に</a:t>
          </a:r>
          <a:r>
            <a:rPr kumimoji="1" lang="en-US" altLang="ja-JP" sz="1100">
              <a:solidFill>
                <a:srgbClr val="FF0000"/>
              </a:solidFill>
              <a:latin typeface="+mn-ea"/>
              <a:ea typeface="+mn-ea"/>
            </a:rPr>
            <a:t>CO2</a:t>
          </a:r>
          <a:r>
            <a:rPr kumimoji="1" lang="ja-JP" altLang="en-US" sz="1100">
              <a:solidFill>
                <a:srgbClr val="FF0000"/>
              </a:solidFill>
              <a:latin typeface="+mn-ea"/>
              <a:ea typeface="+mn-ea"/>
            </a:rPr>
            <a:t>排出量を算定しています。</a:t>
          </a:r>
          <a:endParaRPr kumimoji="1" lang="en-US" altLang="ja-JP" sz="1100">
            <a:solidFill>
              <a:srgbClr val="FF0000"/>
            </a:solidFill>
            <a:latin typeface="+mn-ea"/>
            <a:ea typeface="+mn-ea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※</a:t>
          </a:r>
          <a:r>
            <a:rPr kumimoji="1" lang="ja-JP" altLang="ja-JP" sz="110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単位「</a:t>
          </a:r>
          <a:r>
            <a:rPr kumimoji="1" lang="en-US" altLang="ja-JP" sz="110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kl</a:t>
          </a:r>
          <a:r>
            <a:rPr kumimoji="1" lang="ja-JP" altLang="ja-JP" sz="110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」については、</a:t>
          </a:r>
          <a:r>
            <a:rPr kumimoji="1" lang="ja-JP" altLang="en-US" sz="110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ブタン並びに</a:t>
          </a:r>
          <a:r>
            <a:rPr kumimoji="1" lang="ja-JP" altLang="ja-JP" sz="110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プロパンの混合比率を</a:t>
          </a:r>
          <a:r>
            <a:rPr kumimoji="1" lang="en-US" altLang="ja-JP" sz="110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8</a:t>
          </a:r>
          <a:r>
            <a:rPr kumimoji="1" lang="ja-JP" altLang="en-US" sz="110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：</a:t>
          </a:r>
          <a:r>
            <a:rPr kumimoji="1" lang="en-US" altLang="ja-JP" sz="110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2</a:t>
          </a:r>
          <a:r>
            <a:rPr kumimoji="1" lang="ja-JP" altLang="ja-JP" sz="110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の構成割合とみなし、「</a:t>
          </a:r>
          <a:r>
            <a:rPr kumimoji="1" lang="en-US" altLang="ja-JP" sz="110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t</a:t>
          </a:r>
          <a:r>
            <a:rPr kumimoji="1" lang="ja-JP" altLang="ja-JP" sz="110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」へ変換後に</a:t>
          </a:r>
          <a:r>
            <a:rPr kumimoji="1" lang="en-US" altLang="ja-JP" sz="110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CO2</a:t>
          </a:r>
          <a:r>
            <a:rPr kumimoji="1" lang="ja-JP" altLang="ja-JP" sz="110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排出量を算定しています。</a:t>
          </a:r>
          <a:endParaRPr lang="ja-JP" altLang="ja-JP">
            <a:solidFill>
              <a:srgbClr val="FF0000"/>
            </a:solidFill>
            <a:effectLst/>
            <a:latin typeface="+mn-ea"/>
            <a:ea typeface="+mn-ea"/>
          </a:endParaRPr>
        </a:p>
      </xdr:txBody>
    </xdr:sp>
    <xdr:clientData/>
  </xdr:twoCellAnchor>
  <xdr:twoCellAnchor>
    <xdr:from>
      <xdr:col>41</xdr:col>
      <xdr:colOff>1187822</xdr:colOff>
      <xdr:row>31</xdr:row>
      <xdr:rowOff>235323</xdr:rowOff>
    </xdr:from>
    <xdr:to>
      <xdr:col>41</xdr:col>
      <xdr:colOff>1530723</xdr:colOff>
      <xdr:row>33</xdr:row>
      <xdr:rowOff>32017</xdr:rowOff>
    </xdr:to>
    <xdr:sp macro="" textlink="">
      <xdr:nvSpPr>
        <xdr:cNvPr id="21" name="正方形/長方形 20">
          <a:extLst>
            <a:ext uri="{FF2B5EF4-FFF2-40B4-BE49-F238E27FC236}">
              <a16:creationId xmlns:a16="http://schemas.microsoft.com/office/drawing/2014/main" id="{576E5FD5-5FDD-4515-BFFB-39A29D9E2A89}"/>
            </a:ext>
          </a:extLst>
        </xdr:cNvPr>
        <xdr:cNvSpPr/>
      </xdr:nvSpPr>
      <xdr:spPr>
        <a:xfrm>
          <a:off x="11889440" y="8169088"/>
          <a:ext cx="342901" cy="289753"/>
        </a:xfrm>
        <a:prstGeom prst="rect">
          <a:avLst/>
        </a:prstGeom>
        <a:noFill/>
        <a:ln>
          <a:noFill/>
        </a:ln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solidFill>
                <a:srgbClr val="FF0000"/>
              </a:solidFill>
            </a:rPr>
            <a:t>⑥</a:t>
          </a:r>
        </a:p>
      </xdr:txBody>
    </xdr:sp>
    <xdr:clientData/>
  </xdr:twoCellAnchor>
  <xdr:twoCellAnchor>
    <xdr:from>
      <xdr:col>41</xdr:col>
      <xdr:colOff>1359273</xdr:colOff>
      <xdr:row>21</xdr:row>
      <xdr:rowOff>108778</xdr:rowOff>
    </xdr:from>
    <xdr:to>
      <xdr:col>43</xdr:col>
      <xdr:colOff>100853</xdr:colOff>
      <xdr:row>31</xdr:row>
      <xdr:rowOff>235323</xdr:rowOff>
    </xdr:to>
    <xdr:cxnSp macro="">
      <xdr:nvCxnSpPr>
        <xdr:cNvPr id="22" name="直線コネクタ 21">
          <a:extLst>
            <a:ext uri="{FF2B5EF4-FFF2-40B4-BE49-F238E27FC236}">
              <a16:creationId xmlns:a16="http://schemas.microsoft.com/office/drawing/2014/main" id="{A7478B06-4183-4984-98ED-6FB72CC4E3D9}"/>
            </a:ext>
          </a:extLst>
        </xdr:cNvPr>
        <xdr:cNvCxnSpPr>
          <a:stCxn id="21" idx="0"/>
          <a:endCxn id="3" idx="1"/>
        </xdr:cNvCxnSpPr>
      </xdr:nvCxnSpPr>
      <xdr:spPr>
        <a:xfrm flipV="1">
          <a:off x="12060891" y="5689307"/>
          <a:ext cx="668991" cy="2479781"/>
        </a:xfrm>
        <a:prstGeom prst="lin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2209800</xdr:colOff>
      <xdr:row>22</xdr:row>
      <xdr:rowOff>203947</xdr:rowOff>
    </xdr:from>
    <xdr:to>
      <xdr:col>1</xdr:col>
      <xdr:colOff>2552701</xdr:colOff>
      <xdr:row>24</xdr:row>
      <xdr:rowOff>23053</xdr:rowOff>
    </xdr:to>
    <xdr:sp macro="" textlink="">
      <xdr:nvSpPr>
        <xdr:cNvPr id="26" name="正方形/長方形 25">
          <a:extLst>
            <a:ext uri="{FF2B5EF4-FFF2-40B4-BE49-F238E27FC236}">
              <a16:creationId xmlns:a16="http://schemas.microsoft.com/office/drawing/2014/main" id="{AF3F3C94-52BB-4C3E-A7A7-12B489926AF2}"/>
            </a:ext>
          </a:extLst>
        </xdr:cNvPr>
        <xdr:cNvSpPr/>
      </xdr:nvSpPr>
      <xdr:spPr>
        <a:xfrm>
          <a:off x="2557182" y="6019800"/>
          <a:ext cx="342901" cy="289753"/>
        </a:xfrm>
        <a:prstGeom prst="rect">
          <a:avLst/>
        </a:prstGeom>
        <a:noFill/>
        <a:ln>
          <a:noFill/>
        </a:ln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solidFill>
                <a:srgbClr val="FF0000"/>
              </a:solidFill>
            </a:rPr>
            <a:t>⑦</a:t>
          </a:r>
        </a:p>
      </xdr:txBody>
    </xdr:sp>
    <xdr:clientData/>
  </xdr:twoCellAnchor>
  <xdr:twoCellAnchor>
    <xdr:from>
      <xdr:col>1</xdr:col>
      <xdr:colOff>2552701</xdr:colOff>
      <xdr:row>23</xdr:row>
      <xdr:rowOff>113501</xdr:rowOff>
    </xdr:from>
    <xdr:to>
      <xdr:col>43</xdr:col>
      <xdr:colOff>156883</xdr:colOff>
      <xdr:row>31</xdr:row>
      <xdr:rowOff>75637</xdr:rowOff>
    </xdr:to>
    <xdr:cxnSp macro="">
      <xdr:nvCxnSpPr>
        <xdr:cNvPr id="28" name="直線コネクタ 27">
          <a:extLst>
            <a:ext uri="{FF2B5EF4-FFF2-40B4-BE49-F238E27FC236}">
              <a16:creationId xmlns:a16="http://schemas.microsoft.com/office/drawing/2014/main" id="{78753D80-5DBE-480F-B80A-589958F6C73C}"/>
            </a:ext>
          </a:extLst>
        </xdr:cNvPr>
        <xdr:cNvCxnSpPr>
          <a:stCxn id="26" idx="3"/>
          <a:endCxn id="20" idx="1"/>
        </xdr:cNvCxnSpPr>
      </xdr:nvCxnSpPr>
      <xdr:spPr>
        <a:xfrm>
          <a:off x="2900083" y="6164677"/>
          <a:ext cx="9885829" cy="1844725"/>
        </a:xfrm>
        <a:prstGeom prst="lin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1092573</xdr:colOff>
      <xdr:row>6</xdr:row>
      <xdr:rowOff>145677</xdr:rowOff>
    </xdr:from>
    <xdr:to>
      <xdr:col>43</xdr:col>
      <xdr:colOff>89647</xdr:colOff>
      <xdr:row>17</xdr:row>
      <xdr:rowOff>203948</xdr:rowOff>
    </xdr:to>
    <xdr:cxnSp macro="">
      <xdr:nvCxnSpPr>
        <xdr:cNvPr id="25" name="直線コネクタ 24">
          <a:extLst>
            <a:ext uri="{FF2B5EF4-FFF2-40B4-BE49-F238E27FC236}">
              <a16:creationId xmlns:a16="http://schemas.microsoft.com/office/drawing/2014/main" id="{3CD49E15-94E7-4E86-B5A8-02806FD64E62}"/>
            </a:ext>
          </a:extLst>
        </xdr:cNvPr>
        <xdr:cNvCxnSpPr>
          <a:stCxn id="27" idx="0"/>
          <a:endCxn id="17" idx="1"/>
        </xdr:cNvCxnSpPr>
      </xdr:nvCxnSpPr>
      <xdr:spPr>
        <a:xfrm flipV="1">
          <a:off x="7042897" y="2196353"/>
          <a:ext cx="5675779" cy="2646830"/>
        </a:xfrm>
        <a:prstGeom prst="lin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315364</xdr:colOff>
      <xdr:row>36</xdr:row>
      <xdr:rowOff>204910</xdr:rowOff>
    </xdr:from>
    <xdr:to>
      <xdr:col>12</xdr:col>
      <xdr:colOff>638735</xdr:colOff>
      <xdr:row>41</xdr:row>
      <xdr:rowOff>175295</xdr:rowOff>
    </xdr:to>
    <xdr:sp macro="" textlink="">
      <xdr:nvSpPr>
        <xdr:cNvPr id="2" name="四角形: 角を丸くする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0250585-9C03-46C7-9DC5-968FC09099FA}"/>
            </a:ext>
          </a:extLst>
        </xdr:cNvPr>
        <xdr:cNvSpPr/>
      </xdr:nvSpPr>
      <xdr:spPr>
        <a:xfrm>
          <a:off x="11207482" y="8676557"/>
          <a:ext cx="5343606" cy="1147003"/>
        </a:xfrm>
        <a:prstGeom prst="roundRect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r>
            <a:rPr kumimoji="1" lang="ja-JP" altLang="ja-JP" sz="1200" u="sng">
              <a:solidFill>
                <a:schemeClr val="lt1"/>
              </a:solidFill>
              <a:effectLst/>
              <a:latin typeface="+mn-ea"/>
              <a:ea typeface="+mn-ea"/>
              <a:cs typeface="+mn-cs"/>
            </a:rPr>
            <a:t>環境省ホームページ</a:t>
          </a:r>
          <a:endParaRPr lang="ja-JP" altLang="ja-JP" sz="1200">
            <a:effectLst/>
            <a:latin typeface="+mn-ea"/>
            <a:ea typeface="+mn-ea"/>
          </a:endParaRPr>
        </a:p>
        <a:p>
          <a:r>
            <a:rPr kumimoji="1" lang="ja-JP" altLang="ja-JP" sz="1200" u="sng">
              <a:solidFill>
                <a:schemeClr val="lt1"/>
              </a:solidFill>
              <a:effectLst/>
              <a:latin typeface="+mn-ea"/>
              <a:ea typeface="+mn-ea"/>
              <a:cs typeface="+mn-cs"/>
            </a:rPr>
            <a:t>温室効果ガス排出量 算定・報告・公表制度</a:t>
          </a:r>
          <a:r>
            <a:rPr kumimoji="1" lang="en-US" altLang="ja-JP" sz="1200" u="sng">
              <a:solidFill>
                <a:schemeClr val="lt1"/>
              </a:solidFill>
              <a:effectLst/>
              <a:latin typeface="+mn-ea"/>
              <a:ea typeface="+mn-ea"/>
              <a:cs typeface="+mn-cs"/>
            </a:rPr>
            <a:t>_</a:t>
          </a:r>
          <a:r>
            <a:rPr kumimoji="1" lang="ja-JP" altLang="ja-JP" sz="1200" u="sng">
              <a:solidFill>
                <a:schemeClr val="lt1"/>
              </a:solidFill>
              <a:effectLst/>
              <a:latin typeface="+mn-ea"/>
              <a:ea typeface="+mn-ea"/>
              <a:cs typeface="+mn-cs"/>
            </a:rPr>
            <a:t>算定方法・排出係数一覧</a:t>
          </a:r>
          <a:endParaRPr lang="ja-JP" altLang="ja-JP" sz="1200">
            <a:effectLst/>
            <a:latin typeface="+mn-ea"/>
            <a:ea typeface="+mn-ea"/>
          </a:endParaRPr>
        </a:p>
        <a:p>
          <a:r>
            <a:rPr kumimoji="1" lang="en-US" altLang="ja-JP" sz="1200" u="sng">
              <a:solidFill>
                <a:schemeClr val="lt1"/>
              </a:solidFill>
              <a:effectLst/>
              <a:latin typeface="+mn-ea"/>
              <a:ea typeface="+mn-ea"/>
              <a:cs typeface="+mn-cs"/>
            </a:rPr>
            <a:t>https://ghg-santeikohyo.env.go.jp/calc</a:t>
          </a:r>
          <a:endParaRPr kumimoji="1" lang="ja-JP" altLang="en-US" sz="1200" b="1" cap="none" spc="0">
            <a:ln w="22225">
              <a:solidFill>
                <a:schemeClr val="accent2"/>
              </a:solidFill>
              <a:prstDash val="solid"/>
            </a:ln>
            <a:solidFill>
              <a:schemeClr val="accent2">
                <a:lumMod val="40000"/>
                <a:lumOff val="60000"/>
              </a:schemeClr>
            </a:solidFill>
            <a:effectLst/>
            <a:latin typeface="+mn-ea"/>
            <a:ea typeface="+mn-ea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315364</xdr:colOff>
      <xdr:row>31</xdr:row>
      <xdr:rowOff>204910</xdr:rowOff>
    </xdr:from>
    <xdr:to>
      <xdr:col>11</xdr:col>
      <xdr:colOff>3121639</xdr:colOff>
      <xdr:row>36</xdr:row>
      <xdr:rowOff>175295</xdr:rowOff>
    </xdr:to>
    <xdr:sp macro="" textlink="">
      <xdr:nvSpPr>
        <xdr:cNvPr id="2" name="四角形: 角を丸くする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87BAC8E-E9E4-4F36-998C-515105099B45}"/>
            </a:ext>
          </a:extLst>
        </xdr:cNvPr>
        <xdr:cNvSpPr/>
      </xdr:nvSpPr>
      <xdr:spPr>
        <a:xfrm>
          <a:off x="11207482" y="7499939"/>
          <a:ext cx="5193128" cy="1147003"/>
        </a:xfrm>
        <a:prstGeom prst="roundRect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r>
            <a:rPr kumimoji="1" lang="ja-JP" altLang="ja-JP" sz="1200" u="sng">
              <a:solidFill>
                <a:schemeClr val="lt1"/>
              </a:solidFill>
              <a:effectLst/>
              <a:latin typeface="+mn-ea"/>
              <a:ea typeface="+mn-ea"/>
              <a:cs typeface="+mn-cs"/>
            </a:rPr>
            <a:t>環境省ホームページ</a:t>
          </a:r>
          <a:endParaRPr lang="ja-JP" altLang="ja-JP" sz="1200">
            <a:effectLst/>
            <a:latin typeface="+mn-ea"/>
            <a:ea typeface="+mn-ea"/>
          </a:endParaRPr>
        </a:p>
        <a:p>
          <a:r>
            <a:rPr kumimoji="1" lang="ja-JP" altLang="ja-JP" sz="1200" u="sng">
              <a:solidFill>
                <a:schemeClr val="lt1"/>
              </a:solidFill>
              <a:effectLst/>
              <a:latin typeface="+mn-ea"/>
              <a:ea typeface="+mn-ea"/>
              <a:cs typeface="+mn-cs"/>
            </a:rPr>
            <a:t>温室効果ガス排出量 算定・報告・公表制度</a:t>
          </a:r>
          <a:r>
            <a:rPr kumimoji="1" lang="en-US" altLang="ja-JP" sz="1200" u="sng">
              <a:solidFill>
                <a:schemeClr val="lt1"/>
              </a:solidFill>
              <a:effectLst/>
              <a:latin typeface="+mn-ea"/>
              <a:ea typeface="+mn-ea"/>
              <a:cs typeface="+mn-cs"/>
            </a:rPr>
            <a:t>_</a:t>
          </a:r>
          <a:r>
            <a:rPr kumimoji="1" lang="ja-JP" altLang="ja-JP" sz="1200" u="sng">
              <a:solidFill>
                <a:schemeClr val="lt1"/>
              </a:solidFill>
              <a:effectLst/>
              <a:latin typeface="+mn-ea"/>
              <a:ea typeface="+mn-ea"/>
              <a:cs typeface="+mn-cs"/>
            </a:rPr>
            <a:t>算定方法・排出係数一覧</a:t>
          </a:r>
          <a:endParaRPr lang="ja-JP" altLang="ja-JP" sz="1200">
            <a:effectLst/>
            <a:latin typeface="+mn-ea"/>
            <a:ea typeface="+mn-ea"/>
          </a:endParaRPr>
        </a:p>
        <a:p>
          <a:r>
            <a:rPr kumimoji="1" lang="en-US" altLang="ja-JP" sz="1200" u="sng">
              <a:solidFill>
                <a:schemeClr val="lt1"/>
              </a:solidFill>
              <a:effectLst/>
              <a:latin typeface="+mn-ea"/>
              <a:ea typeface="+mn-ea"/>
              <a:cs typeface="+mn-cs"/>
            </a:rPr>
            <a:t>https://ghg-santeikohyo.env.go.jp/calc</a:t>
          </a:r>
          <a:endParaRPr kumimoji="1" lang="ja-JP" altLang="en-US" sz="1200" b="1" cap="none" spc="0">
            <a:ln w="22225">
              <a:solidFill>
                <a:schemeClr val="accent2"/>
              </a:solidFill>
              <a:prstDash val="solid"/>
            </a:ln>
            <a:solidFill>
              <a:schemeClr val="accent2">
                <a:lumMod val="40000"/>
                <a:lumOff val="60000"/>
              </a:schemeClr>
            </a:solidFill>
            <a:effectLst/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7D00E-F6F2-4B60-BB15-42A5A1F3E92F}">
  <sheetPr>
    <tabColor theme="5"/>
    <pageSetUpPr fitToPage="1"/>
  </sheetPr>
  <dimension ref="A1:AS45"/>
  <sheetViews>
    <sheetView tabSelected="1" zoomScale="85" zoomScaleNormal="85" zoomScaleSheetLayoutView="85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B3" sqref="B3"/>
    </sheetView>
  </sheetViews>
  <sheetFormatPr defaultRowHeight="18.75"/>
  <cols>
    <col min="1" max="1" width="4.625" style="1" customWidth="1"/>
    <col min="2" max="2" width="59.25" style="1" customWidth="1"/>
    <col min="3" max="3" width="20.625" style="2" customWidth="1"/>
    <col min="4" max="4" width="8.625" style="2" customWidth="1"/>
    <col min="5" max="5" width="20.75" style="1" hidden="1" customWidth="1"/>
    <col min="6" max="6" width="20.625" style="2" customWidth="1"/>
    <col min="7" max="7" width="8.625" style="2" customWidth="1"/>
    <col min="8" max="8" width="20.75" style="1" hidden="1" customWidth="1"/>
    <col min="9" max="9" width="20.625" style="2" customWidth="1"/>
    <col min="10" max="10" width="8.625" style="2" customWidth="1"/>
    <col min="11" max="11" width="20.75" style="1" hidden="1" customWidth="1"/>
    <col min="12" max="12" width="20.625" style="2" customWidth="1"/>
    <col min="13" max="13" width="8.625" style="2" customWidth="1"/>
    <col min="14" max="14" width="20.75" style="1" hidden="1" customWidth="1"/>
    <col min="15" max="15" width="20.625" style="2" customWidth="1"/>
    <col min="16" max="16" width="8.625" style="2" customWidth="1"/>
    <col min="17" max="17" width="20.75" style="1" hidden="1" customWidth="1"/>
    <col min="18" max="18" width="20.625" style="2" customWidth="1"/>
    <col min="19" max="19" width="8.625" style="2" customWidth="1"/>
    <col min="20" max="20" width="20.75" style="1" hidden="1" customWidth="1"/>
    <col min="21" max="21" width="20.625" style="2" customWidth="1"/>
    <col min="22" max="22" width="8.625" style="2" customWidth="1"/>
    <col min="23" max="23" width="20.75" style="1" hidden="1" customWidth="1"/>
    <col min="24" max="24" width="20.625" style="2" customWidth="1"/>
    <col min="25" max="25" width="8.625" style="2" customWidth="1"/>
    <col min="26" max="26" width="20.75" style="1" hidden="1" customWidth="1"/>
    <col min="27" max="27" width="20.625" style="2" customWidth="1"/>
    <col min="28" max="28" width="8.625" style="2" customWidth="1"/>
    <col min="29" max="29" width="20.75" style="1" hidden="1" customWidth="1"/>
    <col min="30" max="30" width="20.625" style="2" customWidth="1"/>
    <col min="31" max="31" width="8.625" style="2" customWidth="1"/>
    <col min="32" max="32" width="20.75" style="1" hidden="1" customWidth="1"/>
    <col min="33" max="33" width="20.625" style="2" customWidth="1"/>
    <col min="34" max="34" width="8.625" style="2" customWidth="1"/>
    <col min="35" max="35" width="20.75" style="1" hidden="1" customWidth="1"/>
    <col min="36" max="36" width="20.625" style="2" customWidth="1"/>
    <col min="37" max="37" width="8.625" style="2" customWidth="1"/>
    <col min="38" max="38" width="20.75" style="1" hidden="1" customWidth="1"/>
    <col min="39" max="39" width="5.625" style="1" customWidth="1"/>
    <col min="40" max="40" width="20.625" style="2" customWidth="1"/>
    <col min="41" max="41" width="8.625" style="2" customWidth="1"/>
    <col min="42" max="42" width="20.75" style="1" customWidth="1"/>
    <col min="43" max="43" width="4.625" style="1" customWidth="1"/>
    <col min="44" max="16384" width="9" style="1"/>
  </cols>
  <sheetData>
    <row r="1" spans="1:45" ht="24">
      <c r="B1" s="35" t="s">
        <v>47</v>
      </c>
      <c r="C1" s="1"/>
      <c r="F1" s="1"/>
      <c r="I1" s="1"/>
      <c r="L1" s="1"/>
      <c r="O1" s="1"/>
      <c r="R1" s="1"/>
      <c r="U1" s="1"/>
      <c r="X1" s="1"/>
      <c r="AA1" s="1"/>
      <c r="AD1" s="1"/>
      <c r="AG1" s="1"/>
      <c r="AJ1" s="1"/>
      <c r="AN1" s="1"/>
    </row>
    <row r="2" spans="1:45" ht="61.5" customHeight="1" thickBot="1">
      <c r="B2" s="120" t="s">
        <v>98</v>
      </c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90"/>
      <c r="AL2" s="90"/>
      <c r="AN2" s="77"/>
      <c r="AO2" s="77"/>
      <c r="AP2" s="77"/>
    </row>
    <row r="3" spans="1:45" ht="31.5" customHeight="1">
      <c r="B3" s="92" t="s">
        <v>96</v>
      </c>
      <c r="C3" s="121">
        <v>4</v>
      </c>
      <c r="D3" s="122"/>
      <c r="E3" s="123"/>
      <c r="F3" s="121">
        <v>5</v>
      </c>
      <c r="G3" s="122"/>
      <c r="H3" s="123"/>
      <c r="I3" s="121">
        <v>6</v>
      </c>
      <c r="J3" s="122"/>
      <c r="K3" s="123"/>
      <c r="L3" s="121">
        <v>7</v>
      </c>
      <c r="M3" s="122"/>
      <c r="N3" s="123"/>
      <c r="O3" s="121">
        <v>8</v>
      </c>
      <c r="P3" s="122"/>
      <c r="Q3" s="123"/>
      <c r="R3" s="121">
        <v>9</v>
      </c>
      <c r="S3" s="122"/>
      <c r="T3" s="123"/>
      <c r="U3" s="121">
        <v>10</v>
      </c>
      <c r="V3" s="122"/>
      <c r="W3" s="123"/>
      <c r="X3" s="121">
        <v>11</v>
      </c>
      <c r="Y3" s="122"/>
      <c r="Z3" s="123"/>
      <c r="AA3" s="121">
        <v>12</v>
      </c>
      <c r="AB3" s="122"/>
      <c r="AC3" s="123"/>
      <c r="AD3" s="121">
        <v>1</v>
      </c>
      <c r="AE3" s="122"/>
      <c r="AF3" s="123"/>
      <c r="AG3" s="121">
        <v>2</v>
      </c>
      <c r="AH3" s="122"/>
      <c r="AI3" s="123"/>
      <c r="AJ3" s="121">
        <v>3</v>
      </c>
      <c r="AK3" s="122"/>
      <c r="AL3" s="123"/>
      <c r="AM3" s="115"/>
      <c r="AN3" s="131" t="s">
        <v>57</v>
      </c>
      <c r="AO3" s="132"/>
      <c r="AP3" s="133"/>
    </row>
    <row r="4" spans="1:45">
      <c r="B4" s="134" t="s">
        <v>55</v>
      </c>
      <c r="C4" s="124" t="s">
        <v>42</v>
      </c>
      <c r="D4" s="125"/>
      <c r="E4" s="16" t="s">
        <v>56</v>
      </c>
      <c r="F4" s="124" t="s">
        <v>42</v>
      </c>
      <c r="G4" s="125"/>
      <c r="H4" s="16" t="s">
        <v>56</v>
      </c>
      <c r="I4" s="124" t="s">
        <v>42</v>
      </c>
      <c r="J4" s="125"/>
      <c r="K4" s="16" t="s">
        <v>56</v>
      </c>
      <c r="L4" s="124" t="s">
        <v>42</v>
      </c>
      <c r="M4" s="125"/>
      <c r="N4" s="16" t="s">
        <v>56</v>
      </c>
      <c r="O4" s="124" t="s">
        <v>42</v>
      </c>
      <c r="P4" s="125"/>
      <c r="Q4" s="16" t="s">
        <v>56</v>
      </c>
      <c r="R4" s="124" t="s">
        <v>42</v>
      </c>
      <c r="S4" s="125"/>
      <c r="T4" s="16" t="s">
        <v>56</v>
      </c>
      <c r="U4" s="124" t="s">
        <v>42</v>
      </c>
      <c r="V4" s="125"/>
      <c r="W4" s="16" t="s">
        <v>56</v>
      </c>
      <c r="X4" s="124" t="s">
        <v>42</v>
      </c>
      <c r="Y4" s="125"/>
      <c r="Z4" s="16" t="s">
        <v>56</v>
      </c>
      <c r="AA4" s="124" t="s">
        <v>42</v>
      </c>
      <c r="AB4" s="125"/>
      <c r="AC4" s="16" t="s">
        <v>56</v>
      </c>
      <c r="AD4" s="124" t="s">
        <v>42</v>
      </c>
      <c r="AE4" s="125"/>
      <c r="AF4" s="16" t="s">
        <v>56</v>
      </c>
      <c r="AG4" s="124" t="s">
        <v>42</v>
      </c>
      <c r="AH4" s="125"/>
      <c r="AI4" s="16" t="s">
        <v>56</v>
      </c>
      <c r="AJ4" s="124" t="s">
        <v>42</v>
      </c>
      <c r="AK4" s="125"/>
      <c r="AL4" s="16" t="s">
        <v>56</v>
      </c>
      <c r="AM4" s="115"/>
      <c r="AN4" s="129" t="s">
        <v>42</v>
      </c>
      <c r="AO4" s="130"/>
      <c r="AP4" s="46" t="s">
        <v>56</v>
      </c>
    </row>
    <row r="5" spans="1:45" ht="19.5" thickBot="1">
      <c r="B5" s="135"/>
      <c r="C5" s="17" t="s">
        <v>28</v>
      </c>
      <c r="D5" s="45" t="s">
        <v>1</v>
      </c>
      <c r="E5" s="15" t="s">
        <v>28</v>
      </c>
      <c r="F5" s="17" t="s">
        <v>28</v>
      </c>
      <c r="G5" s="45" t="s">
        <v>1</v>
      </c>
      <c r="H5" s="15" t="s">
        <v>28</v>
      </c>
      <c r="I5" s="17" t="s">
        <v>28</v>
      </c>
      <c r="J5" s="45" t="s">
        <v>1</v>
      </c>
      <c r="K5" s="15" t="s">
        <v>28</v>
      </c>
      <c r="L5" s="17" t="s">
        <v>28</v>
      </c>
      <c r="M5" s="45" t="s">
        <v>1</v>
      </c>
      <c r="N5" s="15" t="s">
        <v>28</v>
      </c>
      <c r="O5" s="17" t="s">
        <v>28</v>
      </c>
      <c r="P5" s="45" t="s">
        <v>1</v>
      </c>
      <c r="Q5" s="15" t="s">
        <v>28</v>
      </c>
      <c r="R5" s="17" t="s">
        <v>28</v>
      </c>
      <c r="S5" s="45" t="s">
        <v>1</v>
      </c>
      <c r="T5" s="15" t="s">
        <v>28</v>
      </c>
      <c r="U5" s="17" t="s">
        <v>28</v>
      </c>
      <c r="V5" s="45" t="s">
        <v>1</v>
      </c>
      <c r="W5" s="15" t="s">
        <v>28</v>
      </c>
      <c r="X5" s="17" t="s">
        <v>28</v>
      </c>
      <c r="Y5" s="45" t="s">
        <v>1</v>
      </c>
      <c r="Z5" s="15" t="s">
        <v>28</v>
      </c>
      <c r="AA5" s="17" t="s">
        <v>28</v>
      </c>
      <c r="AB5" s="45" t="s">
        <v>1</v>
      </c>
      <c r="AC5" s="15" t="s">
        <v>28</v>
      </c>
      <c r="AD5" s="17" t="s">
        <v>28</v>
      </c>
      <c r="AE5" s="45" t="s">
        <v>1</v>
      </c>
      <c r="AF5" s="15" t="s">
        <v>28</v>
      </c>
      <c r="AG5" s="17" t="s">
        <v>28</v>
      </c>
      <c r="AH5" s="45" t="s">
        <v>1</v>
      </c>
      <c r="AI5" s="15" t="s">
        <v>28</v>
      </c>
      <c r="AJ5" s="17" t="s">
        <v>28</v>
      </c>
      <c r="AK5" s="45" t="s">
        <v>1</v>
      </c>
      <c r="AL5" s="15" t="s">
        <v>28</v>
      </c>
      <c r="AM5" s="115"/>
      <c r="AN5" s="61" t="s">
        <v>28</v>
      </c>
      <c r="AO5" s="49" t="s">
        <v>1</v>
      </c>
      <c r="AP5" s="62" t="s">
        <v>28</v>
      </c>
    </row>
    <row r="6" spans="1:45" ht="38.1" customHeight="1">
      <c r="A6" s="1">
        <v>1</v>
      </c>
      <c r="B6" s="93" t="s">
        <v>65</v>
      </c>
      <c r="C6" s="57"/>
      <c r="D6" s="88" t="s">
        <v>38</v>
      </c>
      <c r="E6" s="58" t="str">
        <f>IF(C6="","",C6*'各種係数 (2023年実績以降)'!$H$5)</f>
        <v/>
      </c>
      <c r="F6" s="57"/>
      <c r="G6" s="117" t="s">
        <v>38</v>
      </c>
      <c r="H6" s="58" t="str">
        <f>IF(F6="","",F6*'各種係数 (2023年実績以降)'!$H$5)</f>
        <v/>
      </c>
      <c r="I6" s="57"/>
      <c r="J6" s="117" t="s">
        <v>38</v>
      </c>
      <c r="K6" s="58" t="str">
        <f>IF(I6="","",I6*'各種係数 (2023年実績以降)'!$H$5)</f>
        <v/>
      </c>
      <c r="L6" s="57"/>
      <c r="M6" s="117" t="s">
        <v>38</v>
      </c>
      <c r="N6" s="58" t="str">
        <f>IF(L6="","",L6*'各種係数 (2023年実績以降)'!$H$5)</f>
        <v/>
      </c>
      <c r="O6" s="57"/>
      <c r="P6" s="117" t="s">
        <v>38</v>
      </c>
      <c r="Q6" s="58" t="str">
        <f>IF(O6="","",O6*'各種係数 (2023年実績以降)'!$H$5)</f>
        <v/>
      </c>
      <c r="R6" s="57"/>
      <c r="S6" s="117" t="s">
        <v>38</v>
      </c>
      <c r="T6" s="58" t="str">
        <f>IF(R6="","",R6*'各種係数 (2023年実績以降)'!$H$5)</f>
        <v/>
      </c>
      <c r="U6" s="57"/>
      <c r="V6" s="117" t="s">
        <v>38</v>
      </c>
      <c r="W6" s="58" t="str">
        <f>IF(U6="","",U6*'各種係数 (2023年実績以降)'!$H$5)</f>
        <v/>
      </c>
      <c r="X6" s="57"/>
      <c r="Y6" s="117" t="s">
        <v>38</v>
      </c>
      <c r="Z6" s="58" t="str">
        <f>IF(X6="","",X6*'各種係数 (2023年実績以降)'!$H$5)</f>
        <v/>
      </c>
      <c r="AA6" s="57"/>
      <c r="AB6" s="117" t="s">
        <v>38</v>
      </c>
      <c r="AC6" s="58" t="str">
        <f>IF(AA6="","",AA6*'各種係数 (2023年実績以降)'!$H$5)</f>
        <v/>
      </c>
      <c r="AD6" s="57"/>
      <c r="AE6" s="117" t="s">
        <v>38</v>
      </c>
      <c r="AF6" s="58" t="str">
        <f>IF(AD6="","",AD6*'各種係数 (2023年実績以降)'!$H$5)</f>
        <v/>
      </c>
      <c r="AG6" s="57"/>
      <c r="AH6" s="117" t="s">
        <v>38</v>
      </c>
      <c r="AI6" s="58" t="str">
        <f>IF(AG6="","",AG6*'各種係数 (2023年実績以降)'!$H$5)</f>
        <v/>
      </c>
      <c r="AJ6" s="57"/>
      <c r="AK6" s="117" t="s">
        <v>38</v>
      </c>
      <c r="AL6" s="58" t="str">
        <f>IF(AJ6="","",AJ6*'各種係数 (2023年実績以降)'!$H$5)</f>
        <v/>
      </c>
      <c r="AM6" s="115"/>
      <c r="AN6" s="67">
        <f>SUM(C6,F6,I6,L6,O6,R6,U6,X6,AA6,AD6,AG6,AJ6)</f>
        <v>0</v>
      </c>
      <c r="AO6" s="117" t="s">
        <v>38</v>
      </c>
      <c r="AP6" s="60">
        <f>IF(AN6="","",AN6*'各種係数 (2023年実績以降)'!H5)</f>
        <v>0</v>
      </c>
      <c r="AS6" s="103"/>
    </row>
    <row r="7" spans="1:45" ht="38.1" customHeight="1">
      <c r="A7" s="1">
        <v>2</v>
      </c>
      <c r="B7" s="93" t="s">
        <v>66</v>
      </c>
      <c r="C7" s="57"/>
      <c r="D7" s="88" t="s">
        <v>38</v>
      </c>
      <c r="E7" s="58" t="str">
        <f>IF(C7="","",C7*'各種係数 (2023年実績以降)'!$H$6)</f>
        <v/>
      </c>
      <c r="F7" s="57"/>
      <c r="G7" s="117" t="s">
        <v>38</v>
      </c>
      <c r="H7" s="58" t="str">
        <f>IF(F7="","",F7*'各種係数 (2023年実績以降)'!$H$6)</f>
        <v/>
      </c>
      <c r="I7" s="57"/>
      <c r="J7" s="117" t="s">
        <v>38</v>
      </c>
      <c r="K7" s="58" t="str">
        <f>IF(I7="","",I7*'各種係数 (2023年実績以降)'!$H$6)</f>
        <v/>
      </c>
      <c r="L7" s="57"/>
      <c r="M7" s="117" t="s">
        <v>38</v>
      </c>
      <c r="N7" s="58" t="str">
        <f>IF(L7="","",L7*'各種係数 (2023年実績以降)'!$H$6)</f>
        <v/>
      </c>
      <c r="O7" s="57"/>
      <c r="P7" s="117" t="s">
        <v>38</v>
      </c>
      <c r="Q7" s="58" t="str">
        <f>IF(O7="","",O7*'各種係数 (2023年実績以降)'!$H$6)</f>
        <v/>
      </c>
      <c r="R7" s="57"/>
      <c r="S7" s="117" t="s">
        <v>38</v>
      </c>
      <c r="T7" s="58" t="str">
        <f>IF(R7="","",R7*'各種係数 (2023年実績以降)'!$H$6)</f>
        <v/>
      </c>
      <c r="U7" s="57"/>
      <c r="V7" s="117" t="s">
        <v>38</v>
      </c>
      <c r="W7" s="58" t="str">
        <f>IF(U7="","",U7*'各種係数 (2023年実績以降)'!$H$6)</f>
        <v/>
      </c>
      <c r="X7" s="57"/>
      <c r="Y7" s="117" t="s">
        <v>38</v>
      </c>
      <c r="Z7" s="58" t="str">
        <f>IF(X7="","",X7*'各種係数 (2023年実績以降)'!$H$6)</f>
        <v/>
      </c>
      <c r="AA7" s="57"/>
      <c r="AB7" s="117" t="s">
        <v>38</v>
      </c>
      <c r="AC7" s="58" t="str">
        <f>IF(AA7="","",AA7*'各種係数 (2023年実績以降)'!$H$6)</f>
        <v/>
      </c>
      <c r="AD7" s="57"/>
      <c r="AE7" s="117" t="s">
        <v>38</v>
      </c>
      <c r="AF7" s="58" t="str">
        <f>IF(AD7="","",AD7*'各種係数 (2023年実績以降)'!$H$6)</f>
        <v/>
      </c>
      <c r="AG7" s="57"/>
      <c r="AH7" s="117" t="s">
        <v>38</v>
      </c>
      <c r="AI7" s="58" t="str">
        <f>IF(AG7="","",AG7*'各種係数 (2023年実績以降)'!$H$6)</f>
        <v/>
      </c>
      <c r="AJ7" s="57"/>
      <c r="AK7" s="117" t="s">
        <v>38</v>
      </c>
      <c r="AL7" s="58" t="str">
        <f>IF(AJ7="","",AJ7*'各種係数 (2023年実績以降)'!$H$6)</f>
        <v/>
      </c>
      <c r="AM7" s="115"/>
      <c r="AN7" s="67">
        <f t="shared" ref="AN7:AN44" si="0">SUM(C7,F7,I7,L7,O7,R7,U7,X7,AA7,AD7,AG7,AJ7)</f>
        <v>0</v>
      </c>
      <c r="AO7" s="117" t="s">
        <v>38</v>
      </c>
      <c r="AP7" s="60">
        <f>IF(AN7="","",AN7*'各種係数 (2023年実績以降)'!H6)</f>
        <v>0</v>
      </c>
      <c r="AS7" s="103"/>
    </row>
    <row r="8" spans="1:45" ht="38.1" customHeight="1">
      <c r="A8" s="1">
        <v>3</v>
      </c>
      <c r="B8" s="93" t="s">
        <v>67</v>
      </c>
      <c r="C8" s="57"/>
      <c r="D8" s="88" t="s">
        <v>38</v>
      </c>
      <c r="E8" s="58" t="str">
        <f>IF(C8="","",C8*'各種係数 (2023年実績以降)'!$H$7)</f>
        <v/>
      </c>
      <c r="F8" s="57"/>
      <c r="G8" s="117" t="s">
        <v>38</v>
      </c>
      <c r="H8" s="58" t="str">
        <f>IF(F8="","",F8*'各種係数 (2023年実績以降)'!$H$7)</f>
        <v/>
      </c>
      <c r="I8" s="57"/>
      <c r="J8" s="117" t="s">
        <v>38</v>
      </c>
      <c r="K8" s="58" t="str">
        <f>IF(I8="","",I8*'各種係数 (2023年実績以降)'!$H$7)</f>
        <v/>
      </c>
      <c r="L8" s="57"/>
      <c r="M8" s="117" t="s">
        <v>38</v>
      </c>
      <c r="N8" s="58" t="str">
        <f>IF(L8="","",L8*'各種係数 (2023年実績以降)'!$H$7)</f>
        <v/>
      </c>
      <c r="O8" s="57"/>
      <c r="P8" s="117" t="s">
        <v>38</v>
      </c>
      <c r="Q8" s="58" t="str">
        <f>IF(O8="","",O8*'各種係数 (2023年実績以降)'!$H$7)</f>
        <v/>
      </c>
      <c r="R8" s="57"/>
      <c r="S8" s="117" t="s">
        <v>38</v>
      </c>
      <c r="T8" s="58" t="str">
        <f>IF(R8="","",R8*'各種係数 (2023年実績以降)'!$H$7)</f>
        <v/>
      </c>
      <c r="U8" s="57"/>
      <c r="V8" s="117" t="s">
        <v>38</v>
      </c>
      <c r="W8" s="58" t="str">
        <f>IF(U8="","",U8*'各種係数 (2023年実績以降)'!$H$7)</f>
        <v/>
      </c>
      <c r="X8" s="57"/>
      <c r="Y8" s="117" t="s">
        <v>38</v>
      </c>
      <c r="Z8" s="58" t="str">
        <f>IF(X8="","",X8*'各種係数 (2023年実績以降)'!$H$7)</f>
        <v/>
      </c>
      <c r="AA8" s="57"/>
      <c r="AB8" s="117" t="s">
        <v>38</v>
      </c>
      <c r="AC8" s="58" t="str">
        <f>IF(AA8="","",AA8*'各種係数 (2023年実績以降)'!$H$7)</f>
        <v/>
      </c>
      <c r="AD8" s="57"/>
      <c r="AE8" s="117" t="s">
        <v>38</v>
      </c>
      <c r="AF8" s="58" t="str">
        <f>IF(AD8="","",AD8*'各種係数 (2023年実績以降)'!$H$7)</f>
        <v/>
      </c>
      <c r="AG8" s="57"/>
      <c r="AH8" s="117" t="s">
        <v>38</v>
      </c>
      <c r="AI8" s="58" t="str">
        <f>IF(AG8="","",AG8*'各種係数 (2023年実績以降)'!$H$7)</f>
        <v/>
      </c>
      <c r="AJ8" s="57"/>
      <c r="AK8" s="117" t="s">
        <v>38</v>
      </c>
      <c r="AL8" s="58" t="str">
        <f>IF(AJ8="","",AJ8*'各種係数 (2023年実績以降)'!$H$7)</f>
        <v/>
      </c>
      <c r="AM8" s="115"/>
      <c r="AN8" s="67">
        <f t="shared" si="0"/>
        <v>0</v>
      </c>
      <c r="AO8" s="117" t="s">
        <v>38</v>
      </c>
      <c r="AP8" s="60">
        <f>IF(AN8="","",AN8*'各種係数 (2023年実績以降)'!H7)</f>
        <v>0</v>
      </c>
      <c r="AS8" s="103"/>
    </row>
    <row r="9" spans="1:45" ht="38.1" customHeight="1">
      <c r="A9" s="1">
        <v>4</v>
      </c>
      <c r="B9" s="93" t="s">
        <v>68</v>
      </c>
      <c r="C9" s="57"/>
      <c r="D9" s="87" t="s">
        <v>38</v>
      </c>
      <c r="E9" s="58" t="str">
        <f>IF(C9="","",C9*'各種係数 (2023年実績以降)'!$H$8)</f>
        <v/>
      </c>
      <c r="F9" s="57"/>
      <c r="G9" s="116" t="s">
        <v>38</v>
      </c>
      <c r="H9" s="58" t="str">
        <f>IF(F9="","",F9*'各種係数 (2023年実績以降)'!$H$8)</f>
        <v/>
      </c>
      <c r="I9" s="57"/>
      <c r="J9" s="116" t="s">
        <v>38</v>
      </c>
      <c r="K9" s="58" t="str">
        <f>IF(I9="","",I9*'各種係数 (2023年実績以降)'!$H$8)</f>
        <v/>
      </c>
      <c r="L9" s="57"/>
      <c r="M9" s="116" t="s">
        <v>38</v>
      </c>
      <c r="N9" s="58" t="str">
        <f>IF(L9="","",L9*'各種係数 (2023年実績以降)'!$H$8)</f>
        <v/>
      </c>
      <c r="O9" s="57"/>
      <c r="P9" s="116" t="s">
        <v>38</v>
      </c>
      <c r="Q9" s="58" t="str">
        <f>IF(O9="","",O9*'各種係数 (2023年実績以降)'!$H$8)</f>
        <v/>
      </c>
      <c r="R9" s="57"/>
      <c r="S9" s="116" t="s">
        <v>38</v>
      </c>
      <c r="T9" s="58" t="str">
        <f>IF(R9="","",R9*'各種係数 (2023年実績以降)'!$H$8)</f>
        <v/>
      </c>
      <c r="U9" s="57"/>
      <c r="V9" s="116" t="s">
        <v>38</v>
      </c>
      <c r="W9" s="58" t="str">
        <f>IF(U9="","",U9*'各種係数 (2023年実績以降)'!$H$8)</f>
        <v/>
      </c>
      <c r="X9" s="57"/>
      <c r="Y9" s="116" t="s">
        <v>38</v>
      </c>
      <c r="Z9" s="58" t="str">
        <f>IF(X9="","",X9*'各種係数 (2023年実績以降)'!$H$8)</f>
        <v/>
      </c>
      <c r="AA9" s="57"/>
      <c r="AB9" s="116" t="s">
        <v>38</v>
      </c>
      <c r="AC9" s="58" t="str">
        <f>IF(AA9="","",AA9*'各種係数 (2023年実績以降)'!$H$8)</f>
        <v/>
      </c>
      <c r="AD9" s="57"/>
      <c r="AE9" s="116" t="s">
        <v>38</v>
      </c>
      <c r="AF9" s="58" t="str">
        <f>IF(AD9="","",AD9*'各種係数 (2023年実績以降)'!$H$8)</f>
        <v/>
      </c>
      <c r="AG9" s="57"/>
      <c r="AH9" s="116" t="s">
        <v>38</v>
      </c>
      <c r="AI9" s="58" t="str">
        <f>IF(AG9="","",AG9*'各種係数 (2023年実績以降)'!$H$8)</f>
        <v/>
      </c>
      <c r="AJ9" s="57"/>
      <c r="AK9" s="116" t="s">
        <v>38</v>
      </c>
      <c r="AL9" s="58" t="str">
        <f>IF(AJ9="","",AJ9*'各種係数 (2023年実績以降)'!$H$8)</f>
        <v/>
      </c>
      <c r="AM9" s="115"/>
      <c r="AN9" s="67">
        <f t="shared" si="0"/>
        <v>0</v>
      </c>
      <c r="AO9" s="116" t="s">
        <v>38</v>
      </c>
      <c r="AP9" s="60">
        <f>IF(AN9="","",AN9*'各種係数 (2023年実績以降)'!H8)</f>
        <v>0</v>
      </c>
      <c r="AS9" s="103"/>
    </row>
    <row r="10" spans="1:45" ht="38.1" customHeight="1">
      <c r="A10" s="1">
        <v>5</v>
      </c>
      <c r="B10" s="93" t="s">
        <v>69</v>
      </c>
      <c r="C10" s="57"/>
      <c r="D10" s="87" t="s">
        <v>38</v>
      </c>
      <c r="E10" s="58" t="str">
        <f>IF(C10="","",C10*'各種係数 (2023年実績以降)'!$H$9)</f>
        <v/>
      </c>
      <c r="F10" s="57"/>
      <c r="G10" s="116" t="s">
        <v>38</v>
      </c>
      <c r="H10" s="58" t="str">
        <f>IF(F10="","",F10*'各種係数 (2023年実績以降)'!$H$9)</f>
        <v/>
      </c>
      <c r="I10" s="57"/>
      <c r="J10" s="116" t="s">
        <v>38</v>
      </c>
      <c r="K10" s="58" t="str">
        <f>IF(I10="","",I10*'各種係数 (2023年実績以降)'!$H$9)</f>
        <v/>
      </c>
      <c r="L10" s="57"/>
      <c r="M10" s="116" t="s">
        <v>38</v>
      </c>
      <c r="N10" s="58" t="str">
        <f>IF(L10="","",L10*'各種係数 (2023年実績以降)'!$H$9)</f>
        <v/>
      </c>
      <c r="O10" s="57"/>
      <c r="P10" s="116" t="s">
        <v>38</v>
      </c>
      <c r="Q10" s="58" t="str">
        <f>IF(O10="","",O10*'各種係数 (2023年実績以降)'!$H$9)</f>
        <v/>
      </c>
      <c r="R10" s="57"/>
      <c r="S10" s="116" t="s">
        <v>38</v>
      </c>
      <c r="T10" s="58" t="str">
        <f>IF(R10="","",R10*'各種係数 (2023年実績以降)'!$H$9)</f>
        <v/>
      </c>
      <c r="U10" s="57"/>
      <c r="V10" s="116" t="s">
        <v>38</v>
      </c>
      <c r="W10" s="58" t="str">
        <f>IF(U10="","",U10*'各種係数 (2023年実績以降)'!$H$9)</f>
        <v/>
      </c>
      <c r="X10" s="57"/>
      <c r="Y10" s="116" t="s">
        <v>38</v>
      </c>
      <c r="Z10" s="58" t="str">
        <f>IF(X10="","",X10*'各種係数 (2023年実績以降)'!$H$9)</f>
        <v/>
      </c>
      <c r="AA10" s="57"/>
      <c r="AB10" s="116" t="s">
        <v>38</v>
      </c>
      <c r="AC10" s="58" t="str">
        <f>IF(AA10="","",AA10*'各種係数 (2023年実績以降)'!$H$9)</f>
        <v/>
      </c>
      <c r="AD10" s="57"/>
      <c r="AE10" s="116" t="s">
        <v>38</v>
      </c>
      <c r="AF10" s="58" t="str">
        <f>IF(AD10="","",AD10*'各種係数 (2023年実績以降)'!$H$9)</f>
        <v/>
      </c>
      <c r="AG10" s="57"/>
      <c r="AH10" s="116" t="s">
        <v>38</v>
      </c>
      <c r="AI10" s="58" t="str">
        <f>IF(AG10="","",AG10*'各種係数 (2023年実績以降)'!$H$9)</f>
        <v/>
      </c>
      <c r="AJ10" s="57"/>
      <c r="AK10" s="116" t="s">
        <v>38</v>
      </c>
      <c r="AL10" s="58" t="str">
        <f>IF(AJ10="","",AJ10*'各種係数 (2023年実績以降)'!$H$9)</f>
        <v/>
      </c>
      <c r="AM10" s="115"/>
      <c r="AN10" s="67">
        <f t="shared" si="0"/>
        <v>0</v>
      </c>
      <c r="AO10" s="116" t="s">
        <v>38</v>
      </c>
      <c r="AP10" s="60">
        <f>IF(AN10="","",AN10*'各種係数 (2023年実績以降)'!H9)</f>
        <v>0</v>
      </c>
      <c r="AS10" s="103"/>
    </row>
    <row r="11" spans="1:45" ht="38.1" customHeight="1">
      <c r="A11" s="1">
        <v>6</v>
      </c>
      <c r="B11" s="93" t="s">
        <v>70</v>
      </c>
      <c r="C11" s="57"/>
      <c r="D11" s="87" t="s">
        <v>38</v>
      </c>
      <c r="E11" s="58" t="str">
        <f>IF(C11="","",C11*'各種係数 (2023年実績以降)'!$H$10)</f>
        <v/>
      </c>
      <c r="F11" s="57"/>
      <c r="G11" s="116" t="s">
        <v>38</v>
      </c>
      <c r="H11" s="58" t="str">
        <f>IF(F11="","",F11*'各種係数 (2023年実績以降)'!$H$10)</f>
        <v/>
      </c>
      <c r="I11" s="57"/>
      <c r="J11" s="116" t="s">
        <v>38</v>
      </c>
      <c r="K11" s="58" t="str">
        <f>IF(I11="","",I11*'各種係数 (2023年実績以降)'!$H$10)</f>
        <v/>
      </c>
      <c r="L11" s="57"/>
      <c r="M11" s="116" t="s">
        <v>38</v>
      </c>
      <c r="N11" s="58" t="str">
        <f>IF(L11="","",L11*'各種係数 (2023年実績以降)'!$H$10)</f>
        <v/>
      </c>
      <c r="O11" s="57"/>
      <c r="P11" s="116" t="s">
        <v>38</v>
      </c>
      <c r="Q11" s="58" t="str">
        <f>IF(O11="","",O11*'各種係数 (2023年実績以降)'!$H$10)</f>
        <v/>
      </c>
      <c r="R11" s="57"/>
      <c r="S11" s="116" t="s">
        <v>38</v>
      </c>
      <c r="T11" s="58" t="str">
        <f>IF(R11="","",R11*'各種係数 (2023年実績以降)'!$H$10)</f>
        <v/>
      </c>
      <c r="U11" s="57"/>
      <c r="V11" s="116" t="s">
        <v>38</v>
      </c>
      <c r="W11" s="58" t="str">
        <f>IF(U11="","",U11*'各種係数 (2023年実績以降)'!$H$10)</f>
        <v/>
      </c>
      <c r="X11" s="57"/>
      <c r="Y11" s="116" t="s">
        <v>38</v>
      </c>
      <c r="Z11" s="58" t="str">
        <f>IF(X11="","",X11*'各種係数 (2023年実績以降)'!$H$10)</f>
        <v/>
      </c>
      <c r="AA11" s="57"/>
      <c r="AB11" s="116" t="s">
        <v>38</v>
      </c>
      <c r="AC11" s="58" t="str">
        <f>IF(AA11="","",AA11*'各種係数 (2023年実績以降)'!$H$10)</f>
        <v/>
      </c>
      <c r="AD11" s="57"/>
      <c r="AE11" s="116" t="s">
        <v>38</v>
      </c>
      <c r="AF11" s="58" t="str">
        <f>IF(AD11="","",AD11*'各種係数 (2023年実績以降)'!$H$10)</f>
        <v/>
      </c>
      <c r="AG11" s="57"/>
      <c r="AH11" s="116" t="s">
        <v>38</v>
      </c>
      <c r="AI11" s="58" t="str">
        <f>IF(AG11="","",AG11*'各種係数 (2023年実績以降)'!$H$10)</f>
        <v/>
      </c>
      <c r="AJ11" s="57"/>
      <c r="AK11" s="116" t="s">
        <v>38</v>
      </c>
      <c r="AL11" s="58" t="str">
        <f>IF(AJ11="","",AJ11*'各種係数 (2023年実績以降)'!$H$10)</f>
        <v/>
      </c>
      <c r="AM11" s="115"/>
      <c r="AN11" s="67">
        <f t="shared" si="0"/>
        <v>0</v>
      </c>
      <c r="AO11" s="116" t="s">
        <v>38</v>
      </c>
      <c r="AP11" s="60">
        <f>IF(AN11="","",AN11*'各種係数 (2023年実績以降)'!H10)</f>
        <v>0</v>
      </c>
      <c r="AS11" s="103"/>
    </row>
    <row r="12" spans="1:45" ht="38.1" customHeight="1">
      <c r="A12" s="1">
        <v>7</v>
      </c>
      <c r="B12" s="93" t="s">
        <v>71</v>
      </c>
      <c r="C12" s="57"/>
      <c r="D12" s="87" t="s">
        <v>38</v>
      </c>
      <c r="E12" s="58" t="str">
        <f>IF(C12="","",C12*'各種係数 (2023年実績以降)'!$H$11)</f>
        <v/>
      </c>
      <c r="F12" s="57"/>
      <c r="G12" s="116" t="s">
        <v>38</v>
      </c>
      <c r="H12" s="58" t="str">
        <f>IF(F12="","",F12*'各種係数 (2023年実績以降)'!$H$11)</f>
        <v/>
      </c>
      <c r="I12" s="57"/>
      <c r="J12" s="116" t="s">
        <v>38</v>
      </c>
      <c r="K12" s="58" t="str">
        <f>IF(I12="","",I12*'各種係数 (2023年実績以降)'!$H$11)</f>
        <v/>
      </c>
      <c r="L12" s="57"/>
      <c r="M12" s="116" t="s">
        <v>38</v>
      </c>
      <c r="N12" s="58" t="str">
        <f>IF(L12="","",L12*'各種係数 (2023年実績以降)'!$H$11)</f>
        <v/>
      </c>
      <c r="O12" s="57"/>
      <c r="P12" s="116" t="s">
        <v>38</v>
      </c>
      <c r="Q12" s="58" t="str">
        <f>IF(O12="","",O12*'各種係数 (2023年実績以降)'!$H$11)</f>
        <v/>
      </c>
      <c r="R12" s="57"/>
      <c r="S12" s="116" t="s">
        <v>38</v>
      </c>
      <c r="T12" s="58" t="str">
        <f>IF(R12="","",R12*'各種係数 (2023年実績以降)'!$H$11)</f>
        <v/>
      </c>
      <c r="U12" s="57"/>
      <c r="V12" s="116" t="s">
        <v>38</v>
      </c>
      <c r="W12" s="58" t="str">
        <f>IF(U12="","",U12*'各種係数 (2023年実績以降)'!$H$11)</f>
        <v/>
      </c>
      <c r="X12" s="57"/>
      <c r="Y12" s="116" t="s">
        <v>38</v>
      </c>
      <c r="Z12" s="58" t="str">
        <f>IF(X12="","",X12*'各種係数 (2023年実績以降)'!$H$11)</f>
        <v/>
      </c>
      <c r="AA12" s="57"/>
      <c r="AB12" s="116" t="s">
        <v>38</v>
      </c>
      <c r="AC12" s="58" t="str">
        <f>IF(AA12="","",AA12*'各種係数 (2023年実績以降)'!$H$11)</f>
        <v/>
      </c>
      <c r="AD12" s="57"/>
      <c r="AE12" s="116" t="s">
        <v>38</v>
      </c>
      <c r="AF12" s="58" t="str">
        <f>IF(AD12="","",AD12*'各種係数 (2023年実績以降)'!$H$11)</f>
        <v/>
      </c>
      <c r="AG12" s="57"/>
      <c r="AH12" s="116" t="s">
        <v>38</v>
      </c>
      <c r="AI12" s="58" t="str">
        <f>IF(AG12="","",AG12*'各種係数 (2023年実績以降)'!$H$11)</f>
        <v/>
      </c>
      <c r="AJ12" s="57"/>
      <c r="AK12" s="116" t="s">
        <v>38</v>
      </c>
      <c r="AL12" s="58" t="str">
        <f>IF(AJ12="","",AJ12*'各種係数 (2023年実績以降)'!$H$11)</f>
        <v/>
      </c>
      <c r="AM12" s="115"/>
      <c r="AN12" s="67">
        <f t="shared" si="0"/>
        <v>0</v>
      </c>
      <c r="AO12" s="116" t="s">
        <v>38</v>
      </c>
      <c r="AP12" s="60">
        <f>IF(AN12="","",AN12*'各種係数 (2023年実績以降)'!H11)</f>
        <v>0</v>
      </c>
      <c r="AS12" s="103"/>
    </row>
    <row r="13" spans="1:45" ht="38.1" customHeight="1">
      <c r="A13" s="1">
        <v>8</v>
      </c>
      <c r="B13" s="94" t="s">
        <v>72</v>
      </c>
      <c r="C13" s="57"/>
      <c r="D13" s="87" t="s">
        <v>38</v>
      </c>
      <c r="E13" s="58" t="str">
        <f>IF(C13="","",C13*'各種係数 (2023年実績以降)'!$H$12)</f>
        <v/>
      </c>
      <c r="F13" s="57"/>
      <c r="G13" s="116" t="s">
        <v>38</v>
      </c>
      <c r="H13" s="58" t="str">
        <f>IF(F13="","",F13*'各種係数 (2023年実績以降)'!$H$12)</f>
        <v/>
      </c>
      <c r="I13" s="57"/>
      <c r="J13" s="116" t="s">
        <v>38</v>
      </c>
      <c r="K13" s="58" t="str">
        <f>IF(I13="","",I13*'各種係数 (2023年実績以降)'!$H$12)</f>
        <v/>
      </c>
      <c r="L13" s="57"/>
      <c r="M13" s="116" t="s">
        <v>38</v>
      </c>
      <c r="N13" s="58" t="str">
        <f>IF(L13="","",L13*'各種係数 (2023年実績以降)'!$H$12)</f>
        <v/>
      </c>
      <c r="O13" s="57"/>
      <c r="P13" s="116" t="s">
        <v>38</v>
      </c>
      <c r="Q13" s="58" t="str">
        <f>IF(O13="","",O13*'各種係数 (2023年実績以降)'!$H$12)</f>
        <v/>
      </c>
      <c r="R13" s="57"/>
      <c r="S13" s="116" t="s">
        <v>38</v>
      </c>
      <c r="T13" s="58" t="str">
        <f>IF(R13="","",R13*'各種係数 (2023年実績以降)'!$H$12)</f>
        <v/>
      </c>
      <c r="U13" s="57"/>
      <c r="V13" s="116" t="s">
        <v>38</v>
      </c>
      <c r="W13" s="58" t="str">
        <f>IF(U13="","",U13*'各種係数 (2023年実績以降)'!$H$12)</f>
        <v/>
      </c>
      <c r="X13" s="57"/>
      <c r="Y13" s="116" t="s">
        <v>38</v>
      </c>
      <c r="Z13" s="58" t="str">
        <f>IF(X13="","",X13*'各種係数 (2023年実績以降)'!$H$12)</f>
        <v/>
      </c>
      <c r="AA13" s="57"/>
      <c r="AB13" s="116" t="s">
        <v>38</v>
      </c>
      <c r="AC13" s="58" t="str">
        <f>IF(AA13="","",AA13*'各種係数 (2023年実績以降)'!$H$12)</f>
        <v/>
      </c>
      <c r="AD13" s="57"/>
      <c r="AE13" s="116" t="s">
        <v>38</v>
      </c>
      <c r="AF13" s="58" t="str">
        <f>IF(AD13="","",AD13*'各種係数 (2023年実績以降)'!$H$12)</f>
        <v/>
      </c>
      <c r="AG13" s="57"/>
      <c r="AH13" s="116" t="s">
        <v>38</v>
      </c>
      <c r="AI13" s="58" t="str">
        <f>IF(AG13="","",AG13*'各種係数 (2023年実績以降)'!$H$12)</f>
        <v/>
      </c>
      <c r="AJ13" s="57"/>
      <c r="AK13" s="116" t="s">
        <v>38</v>
      </c>
      <c r="AL13" s="58" t="str">
        <f>IF(AJ13="","",AJ13*'各種係数 (2023年実績以降)'!$H$12)</f>
        <v/>
      </c>
      <c r="AM13" s="115"/>
      <c r="AN13" s="67">
        <f t="shared" si="0"/>
        <v>0</v>
      </c>
      <c r="AO13" s="116" t="s">
        <v>38</v>
      </c>
      <c r="AP13" s="60">
        <f>IF(AN13="","",AN13*'各種係数 (2023年実績以降)'!H12)</f>
        <v>0</v>
      </c>
      <c r="AS13" s="103"/>
    </row>
    <row r="14" spans="1:45" ht="38.1" customHeight="1">
      <c r="A14" s="1">
        <v>9</v>
      </c>
      <c r="B14" s="118" t="s">
        <v>16</v>
      </c>
      <c r="C14" s="57"/>
      <c r="D14" s="87" t="s">
        <v>38</v>
      </c>
      <c r="E14" s="58" t="str">
        <f>IF(C14="","",C14*'各種係数 (2023年実績以降)'!$H$13)</f>
        <v/>
      </c>
      <c r="F14" s="57"/>
      <c r="G14" s="116" t="s">
        <v>38</v>
      </c>
      <c r="H14" s="58" t="str">
        <f>IF(F14="","",F14*'各種係数 (2023年実績以降)'!$H$13)</f>
        <v/>
      </c>
      <c r="I14" s="57"/>
      <c r="J14" s="116" t="s">
        <v>38</v>
      </c>
      <c r="K14" s="58" t="str">
        <f>IF(I14="","",I14*'各種係数 (2023年実績以降)'!$H$13)</f>
        <v/>
      </c>
      <c r="L14" s="57"/>
      <c r="M14" s="116" t="s">
        <v>38</v>
      </c>
      <c r="N14" s="58" t="str">
        <f>IF(L14="","",L14*'各種係数 (2023年実績以降)'!$H$13)</f>
        <v/>
      </c>
      <c r="O14" s="57"/>
      <c r="P14" s="116" t="s">
        <v>38</v>
      </c>
      <c r="Q14" s="58" t="str">
        <f>IF(O14="","",O14*'各種係数 (2023年実績以降)'!$H$13)</f>
        <v/>
      </c>
      <c r="R14" s="57"/>
      <c r="S14" s="116" t="s">
        <v>38</v>
      </c>
      <c r="T14" s="58" t="str">
        <f>IF(R14="","",R14*'各種係数 (2023年実績以降)'!$H$13)</f>
        <v/>
      </c>
      <c r="U14" s="57"/>
      <c r="V14" s="116" t="s">
        <v>38</v>
      </c>
      <c r="W14" s="58" t="str">
        <f>IF(U14="","",U14*'各種係数 (2023年実績以降)'!$H$13)</f>
        <v/>
      </c>
      <c r="X14" s="57"/>
      <c r="Y14" s="116" t="s">
        <v>38</v>
      </c>
      <c r="Z14" s="58" t="str">
        <f>IF(X14="","",X14*'各種係数 (2023年実績以降)'!$H$13)</f>
        <v/>
      </c>
      <c r="AA14" s="57"/>
      <c r="AB14" s="116" t="s">
        <v>38</v>
      </c>
      <c r="AC14" s="58" t="str">
        <f>IF(AA14="","",AA14*'各種係数 (2023年実績以降)'!$H$13)</f>
        <v/>
      </c>
      <c r="AD14" s="57"/>
      <c r="AE14" s="116" t="s">
        <v>38</v>
      </c>
      <c r="AF14" s="58" t="str">
        <f>IF(AD14="","",AD14*'各種係数 (2023年実績以降)'!$H$13)</f>
        <v/>
      </c>
      <c r="AG14" s="57"/>
      <c r="AH14" s="116" t="s">
        <v>38</v>
      </c>
      <c r="AI14" s="58" t="str">
        <f>IF(AG14="","",AG14*'各種係数 (2023年実績以降)'!$H$13)</f>
        <v/>
      </c>
      <c r="AJ14" s="57"/>
      <c r="AK14" s="116" t="s">
        <v>38</v>
      </c>
      <c r="AL14" s="58" t="str">
        <f>IF(AJ14="","",AJ14*'各種係数 (2023年実績以降)'!$H$13)</f>
        <v/>
      </c>
      <c r="AM14" s="115"/>
      <c r="AN14" s="67">
        <f t="shared" si="0"/>
        <v>0</v>
      </c>
      <c r="AO14" s="116" t="s">
        <v>38</v>
      </c>
      <c r="AP14" s="60">
        <f>IF(AN14="","",AN14*'各種係数 (2023年実績以降)'!H13)</f>
        <v>0</v>
      </c>
      <c r="AS14" s="103"/>
    </row>
    <row r="15" spans="1:45" ht="38.1" customHeight="1">
      <c r="A15" s="1">
        <v>10</v>
      </c>
      <c r="B15" s="118" t="s">
        <v>17</v>
      </c>
      <c r="C15" s="57"/>
      <c r="D15" s="87" t="s">
        <v>38</v>
      </c>
      <c r="E15" s="58" t="str">
        <f>IF(C15="","",C15*'各種係数 (2023年実績以降)'!$H$14)</f>
        <v/>
      </c>
      <c r="F15" s="57"/>
      <c r="G15" s="116" t="s">
        <v>38</v>
      </c>
      <c r="H15" s="58" t="str">
        <f>IF(F15="","",F15*'各種係数 (2023年実績以降)'!$H$14)</f>
        <v/>
      </c>
      <c r="I15" s="57"/>
      <c r="J15" s="116" t="s">
        <v>38</v>
      </c>
      <c r="K15" s="58" t="str">
        <f>IF(I15="","",I15*'各種係数 (2023年実績以降)'!$H$14)</f>
        <v/>
      </c>
      <c r="L15" s="57"/>
      <c r="M15" s="116" t="s">
        <v>38</v>
      </c>
      <c r="N15" s="58" t="str">
        <f>IF(L15="","",L15*'各種係数 (2023年実績以降)'!$H$14)</f>
        <v/>
      </c>
      <c r="O15" s="57"/>
      <c r="P15" s="116" t="s">
        <v>38</v>
      </c>
      <c r="Q15" s="58" t="str">
        <f>IF(O15="","",O15*'各種係数 (2023年実績以降)'!$H$14)</f>
        <v/>
      </c>
      <c r="R15" s="57"/>
      <c r="S15" s="116" t="s">
        <v>38</v>
      </c>
      <c r="T15" s="58" t="str">
        <f>IF(R15="","",R15*'各種係数 (2023年実績以降)'!$H$14)</f>
        <v/>
      </c>
      <c r="U15" s="57"/>
      <c r="V15" s="116" t="s">
        <v>38</v>
      </c>
      <c r="W15" s="58" t="str">
        <f>IF(U15="","",U15*'各種係数 (2023年実績以降)'!$H$14)</f>
        <v/>
      </c>
      <c r="X15" s="57"/>
      <c r="Y15" s="116" t="s">
        <v>38</v>
      </c>
      <c r="Z15" s="58" t="str">
        <f>IF(X15="","",X15*'各種係数 (2023年実績以降)'!$H$14)</f>
        <v/>
      </c>
      <c r="AA15" s="57"/>
      <c r="AB15" s="116" t="s">
        <v>38</v>
      </c>
      <c r="AC15" s="58" t="str">
        <f>IF(AA15="","",AA15*'各種係数 (2023年実績以降)'!$H$14)</f>
        <v/>
      </c>
      <c r="AD15" s="57"/>
      <c r="AE15" s="116" t="s">
        <v>38</v>
      </c>
      <c r="AF15" s="58" t="str">
        <f>IF(AD15="","",AD15*'各種係数 (2023年実績以降)'!$H$14)</f>
        <v/>
      </c>
      <c r="AG15" s="57"/>
      <c r="AH15" s="116" t="s">
        <v>38</v>
      </c>
      <c r="AI15" s="58" t="str">
        <f>IF(AG15="","",AG15*'各種係数 (2023年実績以降)'!$H$14)</f>
        <v/>
      </c>
      <c r="AJ15" s="57"/>
      <c r="AK15" s="116" t="s">
        <v>38</v>
      </c>
      <c r="AL15" s="58" t="str">
        <f>IF(AJ15="","",AJ15*'各種係数 (2023年実績以降)'!$H$14)</f>
        <v/>
      </c>
      <c r="AM15" s="115"/>
      <c r="AN15" s="67">
        <f t="shared" si="0"/>
        <v>0</v>
      </c>
      <c r="AO15" s="116" t="s">
        <v>38</v>
      </c>
      <c r="AP15" s="60">
        <f>IF(AN15="","",AN15*'各種係数 (2023年実績以降)'!H14)</f>
        <v>0</v>
      </c>
      <c r="AS15" s="103"/>
    </row>
    <row r="16" spans="1:45" ht="38.1" customHeight="1">
      <c r="A16" s="1">
        <v>11</v>
      </c>
      <c r="B16" s="118" t="s">
        <v>19</v>
      </c>
      <c r="C16" s="57"/>
      <c r="D16" s="116" t="s">
        <v>39</v>
      </c>
      <c r="E16" s="58" t="str">
        <f>IF(C16="","",C16*'各種係数 (2023年実績以降)'!$H$15)</f>
        <v/>
      </c>
      <c r="F16" s="57"/>
      <c r="G16" s="116" t="s">
        <v>39</v>
      </c>
      <c r="H16" s="58" t="str">
        <f>IF(F16="","",F16*'各種係数 (2023年実績以降)'!$H$15)</f>
        <v/>
      </c>
      <c r="I16" s="57"/>
      <c r="J16" s="116" t="s">
        <v>39</v>
      </c>
      <c r="K16" s="58" t="str">
        <f>IF(I16="","",I16*'各種係数 (2023年実績以降)'!$H$15)</f>
        <v/>
      </c>
      <c r="L16" s="57"/>
      <c r="M16" s="116" t="s">
        <v>39</v>
      </c>
      <c r="N16" s="58" t="str">
        <f>IF(L16="","",L16*'各種係数 (2023年実績以降)'!$H$15)</f>
        <v/>
      </c>
      <c r="O16" s="57"/>
      <c r="P16" s="116" t="s">
        <v>39</v>
      </c>
      <c r="Q16" s="58" t="str">
        <f>IF(O16="","",O16*'各種係数 (2023年実績以降)'!$H$15)</f>
        <v/>
      </c>
      <c r="R16" s="57"/>
      <c r="S16" s="116" t="s">
        <v>39</v>
      </c>
      <c r="T16" s="58" t="str">
        <f>IF(R16="","",R16*'各種係数 (2023年実績以降)'!$H$15)</f>
        <v/>
      </c>
      <c r="U16" s="57"/>
      <c r="V16" s="116" t="s">
        <v>39</v>
      </c>
      <c r="W16" s="58" t="str">
        <f>IF(U16="","",U16*'各種係数 (2023年実績以降)'!$H$15)</f>
        <v/>
      </c>
      <c r="X16" s="57"/>
      <c r="Y16" s="116" t="s">
        <v>39</v>
      </c>
      <c r="Z16" s="58" t="str">
        <f>IF(X16="","",X16*'各種係数 (2023年実績以降)'!$H$15)</f>
        <v/>
      </c>
      <c r="AA16" s="57"/>
      <c r="AB16" s="116" t="s">
        <v>39</v>
      </c>
      <c r="AC16" s="58" t="str">
        <f>IF(AA16="","",AA16*'各種係数 (2023年実績以降)'!$H$15)</f>
        <v/>
      </c>
      <c r="AD16" s="57"/>
      <c r="AE16" s="116" t="s">
        <v>39</v>
      </c>
      <c r="AF16" s="58" t="str">
        <f>IF(AD16="","",AD16*'各種係数 (2023年実績以降)'!$H$15)</f>
        <v/>
      </c>
      <c r="AG16" s="57"/>
      <c r="AH16" s="116" t="s">
        <v>39</v>
      </c>
      <c r="AI16" s="58" t="str">
        <f>IF(AG16="","",AG16*'各種係数 (2023年実績以降)'!$H$15)</f>
        <v/>
      </c>
      <c r="AJ16" s="57"/>
      <c r="AK16" s="116" t="s">
        <v>39</v>
      </c>
      <c r="AL16" s="58" t="str">
        <f>IF(AJ16="","",AJ16*'各種係数 (2023年実績以降)'!$H$15)</f>
        <v/>
      </c>
      <c r="AM16" s="115"/>
      <c r="AN16" s="67">
        <f t="shared" si="0"/>
        <v>0</v>
      </c>
      <c r="AO16" s="116" t="s">
        <v>39</v>
      </c>
      <c r="AP16" s="60">
        <f>IF(AN16="","",AN16*'各種係数 (2023年実績以降)'!H15)</f>
        <v>0</v>
      </c>
      <c r="AS16" s="103"/>
    </row>
    <row r="17" spans="1:45" ht="38.1" customHeight="1">
      <c r="A17" s="1">
        <v>12</v>
      </c>
      <c r="B17" s="118" t="s">
        <v>85</v>
      </c>
      <c r="C17" s="57"/>
      <c r="D17" s="87" t="s">
        <v>39</v>
      </c>
      <c r="E17" s="58" t="str">
        <f>IF(C17="","",C17*'各種係数 (2023年実績以降)'!$H$16)</f>
        <v/>
      </c>
      <c r="F17" s="57"/>
      <c r="G17" s="116" t="s">
        <v>39</v>
      </c>
      <c r="H17" s="58" t="str">
        <f>IF(F17="","",F17*'各種係数 (2023年実績以降)'!$H$16)</f>
        <v/>
      </c>
      <c r="I17" s="57"/>
      <c r="J17" s="116" t="s">
        <v>39</v>
      </c>
      <c r="K17" s="58" t="str">
        <f>IF(I17="","",I17*'各種係数 (2023年実績以降)'!$H$16)</f>
        <v/>
      </c>
      <c r="L17" s="57"/>
      <c r="M17" s="116" t="s">
        <v>39</v>
      </c>
      <c r="N17" s="58" t="str">
        <f>IF(L17="","",L17*'各種係数 (2023年実績以降)'!$H$16)</f>
        <v/>
      </c>
      <c r="O17" s="57"/>
      <c r="P17" s="116" t="s">
        <v>39</v>
      </c>
      <c r="Q17" s="58" t="str">
        <f>IF(O17="","",O17*'各種係数 (2023年実績以降)'!$H$16)</f>
        <v/>
      </c>
      <c r="R17" s="57"/>
      <c r="S17" s="116" t="s">
        <v>39</v>
      </c>
      <c r="T17" s="58" t="str">
        <f>IF(R17="","",R17*'各種係数 (2023年実績以降)'!$H$16)</f>
        <v/>
      </c>
      <c r="U17" s="57"/>
      <c r="V17" s="116" t="s">
        <v>39</v>
      </c>
      <c r="W17" s="58" t="str">
        <f>IF(U17="","",U17*'各種係数 (2023年実績以降)'!$H$16)</f>
        <v/>
      </c>
      <c r="X17" s="57"/>
      <c r="Y17" s="116" t="s">
        <v>39</v>
      </c>
      <c r="Z17" s="58" t="str">
        <f>IF(X17="","",X17*'各種係数 (2023年実績以降)'!$H$16)</f>
        <v/>
      </c>
      <c r="AA17" s="57"/>
      <c r="AB17" s="116" t="s">
        <v>39</v>
      </c>
      <c r="AC17" s="58" t="str">
        <f>IF(AA17="","",AA17*'各種係数 (2023年実績以降)'!$H$16)</f>
        <v/>
      </c>
      <c r="AD17" s="57"/>
      <c r="AE17" s="116" t="s">
        <v>39</v>
      </c>
      <c r="AF17" s="58" t="str">
        <f>IF(AD17="","",AD17*'各種係数 (2023年実績以降)'!$H$16)</f>
        <v/>
      </c>
      <c r="AG17" s="57"/>
      <c r="AH17" s="116" t="s">
        <v>39</v>
      </c>
      <c r="AI17" s="58" t="str">
        <f>IF(AG17="","",AG17*'各種係数 (2023年実績以降)'!$H$16)</f>
        <v/>
      </c>
      <c r="AJ17" s="57"/>
      <c r="AK17" s="116" t="s">
        <v>39</v>
      </c>
      <c r="AL17" s="58" t="str">
        <f>IF(AJ17="","",AJ17*'各種係数 (2023年実績以降)'!$H$16)</f>
        <v/>
      </c>
      <c r="AM17" s="115"/>
      <c r="AN17" s="67">
        <f t="shared" si="0"/>
        <v>0</v>
      </c>
      <c r="AO17" s="116" t="s">
        <v>39</v>
      </c>
      <c r="AP17" s="60">
        <f>IF(AN17="","",AN17*'各種係数 (2023年実績以降)'!H16)</f>
        <v>0</v>
      </c>
      <c r="AS17" s="103"/>
    </row>
    <row r="18" spans="1:45" ht="38.1" customHeight="1">
      <c r="A18" s="1">
        <v>13</v>
      </c>
      <c r="B18" s="118" t="s">
        <v>86</v>
      </c>
      <c r="C18" s="57"/>
      <c r="D18" s="87" t="s">
        <v>39</v>
      </c>
      <c r="E18" s="58" t="str">
        <f>IF(C18="","",C18*'各種係数 (2023年実績以降)'!$H$17)</f>
        <v/>
      </c>
      <c r="F18" s="57"/>
      <c r="G18" s="116" t="s">
        <v>39</v>
      </c>
      <c r="H18" s="58" t="str">
        <f>IF(F18="","",F18*'各種係数 (2023年実績以降)'!$H$17)</f>
        <v/>
      </c>
      <c r="I18" s="57"/>
      <c r="J18" s="116" t="s">
        <v>39</v>
      </c>
      <c r="K18" s="58" t="str">
        <f>IF(I18="","",I18*'各種係数 (2023年実績以降)'!$H$17)</f>
        <v/>
      </c>
      <c r="L18" s="57"/>
      <c r="M18" s="116" t="s">
        <v>39</v>
      </c>
      <c r="N18" s="58" t="str">
        <f>IF(L18="","",L18*'各種係数 (2023年実績以降)'!$H$17)</f>
        <v/>
      </c>
      <c r="O18" s="57"/>
      <c r="P18" s="116" t="s">
        <v>39</v>
      </c>
      <c r="Q18" s="58" t="str">
        <f>IF(O18="","",O18*'各種係数 (2023年実績以降)'!$H$17)</f>
        <v/>
      </c>
      <c r="R18" s="57"/>
      <c r="S18" s="116" t="s">
        <v>39</v>
      </c>
      <c r="T18" s="58" t="str">
        <f>IF(R18="","",R18*'各種係数 (2023年実績以降)'!$H$17)</f>
        <v/>
      </c>
      <c r="U18" s="57"/>
      <c r="V18" s="116" t="s">
        <v>39</v>
      </c>
      <c r="W18" s="58" t="str">
        <f>IF(U18="","",U18*'各種係数 (2023年実績以降)'!$H$17)</f>
        <v/>
      </c>
      <c r="X18" s="57"/>
      <c r="Y18" s="116" t="s">
        <v>39</v>
      </c>
      <c r="Z18" s="58" t="str">
        <f>IF(X18="","",X18*'各種係数 (2023年実績以降)'!$H$17)</f>
        <v/>
      </c>
      <c r="AA18" s="57"/>
      <c r="AB18" s="116" t="s">
        <v>39</v>
      </c>
      <c r="AC18" s="58" t="str">
        <f>IF(AA18="","",AA18*'各種係数 (2023年実績以降)'!$H$17)</f>
        <v/>
      </c>
      <c r="AD18" s="57"/>
      <c r="AE18" s="116" t="s">
        <v>39</v>
      </c>
      <c r="AF18" s="58" t="str">
        <f>IF(AD18="","",AD18*'各種係数 (2023年実績以降)'!$H$17)</f>
        <v/>
      </c>
      <c r="AG18" s="57"/>
      <c r="AH18" s="116" t="s">
        <v>39</v>
      </c>
      <c r="AI18" s="58" t="str">
        <f>IF(AG18="","",AG18*'各種係数 (2023年実績以降)'!$H$17)</f>
        <v/>
      </c>
      <c r="AJ18" s="57"/>
      <c r="AK18" s="116" t="s">
        <v>39</v>
      </c>
      <c r="AL18" s="58" t="str">
        <f>IF(AJ18="","",AJ18*'各種係数 (2023年実績以降)'!$H$17)</f>
        <v/>
      </c>
      <c r="AM18" s="115"/>
      <c r="AN18" s="67">
        <f t="shared" si="0"/>
        <v>0</v>
      </c>
      <c r="AO18" s="116" t="s">
        <v>39</v>
      </c>
      <c r="AP18" s="60">
        <f>IF(AN18="","",AN18*'各種係数 (2023年実績以降)'!H17)</f>
        <v>0</v>
      </c>
      <c r="AS18" s="103"/>
    </row>
    <row r="19" spans="1:45" ht="38.1" customHeight="1">
      <c r="A19" s="1">
        <v>14</v>
      </c>
      <c r="B19" s="118" t="s">
        <v>20</v>
      </c>
      <c r="C19" s="57"/>
      <c r="D19" s="87" t="s">
        <v>39</v>
      </c>
      <c r="E19" s="58" t="str">
        <f>IF(C19="","",C19*'各種係数 (2023年実績以降)'!$H$18)</f>
        <v/>
      </c>
      <c r="F19" s="57"/>
      <c r="G19" s="116" t="s">
        <v>39</v>
      </c>
      <c r="H19" s="58" t="str">
        <f>IF(F19="","",F19*'各種係数 (2023年実績以降)'!$H$18)</f>
        <v/>
      </c>
      <c r="I19" s="57"/>
      <c r="J19" s="116" t="s">
        <v>39</v>
      </c>
      <c r="K19" s="58" t="str">
        <f>IF(I19="","",I19*'各種係数 (2023年実績以降)'!$H$18)</f>
        <v/>
      </c>
      <c r="L19" s="57"/>
      <c r="M19" s="116" t="s">
        <v>39</v>
      </c>
      <c r="N19" s="58" t="str">
        <f>IF(L19="","",L19*'各種係数 (2023年実績以降)'!$H$18)</f>
        <v/>
      </c>
      <c r="O19" s="57"/>
      <c r="P19" s="116" t="s">
        <v>39</v>
      </c>
      <c r="Q19" s="58" t="str">
        <f>IF(O19="","",O19*'各種係数 (2023年実績以降)'!$H$18)</f>
        <v/>
      </c>
      <c r="R19" s="57"/>
      <c r="S19" s="116" t="s">
        <v>39</v>
      </c>
      <c r="T19" s="58" t="str">
        <f>IF(R19="","",R19*'各種係数 (2023年実績以降)'!$H$18)</f>
        <v/>
      </c>
      <c r="U19" s="57"/>
      <c r="V19" s="116" t="s">
        <v>39</v>
      </c>
      <c r="W19" s="58" t="str">
        <f>IF(U19="","",U19*'各種係数 (2023年実績以降)'!$H$18)</f>
        <v/>
      </c>
      <c r="X19" s="57"/>
      <c r="Y19" s="116" t="s">
        <v>39</v>
      </c>
      <c r="Z19" s="58" t="str">
        <f>IF(X19="","",X19*'各種係数 (2023年実績以降)'!$H$18)</f>
        <v/>
      </c>
      <c r="AA19" s="57"/>
      <c r="AB19" s="116" t="s">
        <v>39</v>
      </c>
      <c r="AC19" s="58" t="str">
        <f>IF(AA19="","",AA19*'各種係数 (2023年実績以降)'!$H$18)</f>
        <v/>
      </c>
      <c r="AD19" s="57"/>
      <c r="AE19" s="116" t="s">
        <v>39</v>
      </c>
      <c r="AF19" s="58" t="str">
        <f>IF(AD19="","",AD19*'各種係数 (2023年実績以降)'!$H$18)</f>
        <v/>
      </c>
      <c r="AG19" s="57"/>
      <c r="AH19" s="116" t="s">
        <v>39</v>
      </c>
      <c r="AI19" s="58" t="str">
        <f>IF(AG19="","",AG19*'各種係数 (2023年実績以降)'!$H$18)</f>
        <v/>
      </c>
      <c r="AJ19" s="57"/>
      <c r="AK19" s="116" t="s">
        <v>39</v>
      </c>
      <c r="AL19" s="58" t="str">
        <f>IF(AJ19="","",AJ19*'各種係数 (2023年実績以降)'!$H$18)</f>
        <v/>
      </c>
      <c r="AM19" s="115"/>
      <c r="AN19" s="67">
        <f t="shared" si="0"/>
        <v>0</v>
      </c>
      <c r="AO19" s="116" t="s">
        <v>39</v>
      </c>
      <c r="AP19" s="60">
        <f>IF(AN19="","",AN19*'各種係数 (2023年実績以降)'!H18)</f>
        <v>0</v>
      </c>
      <c r="AS19" s="103"/>
    </row>
    <row r="20" spans="1:45" ht="38.1" customHeight="1">
      <c r="A20" s="1">
        <v>15</v>
      </c>
      <c r="B20" s="118" t="s">
        <v>8</v>
      </c>
      <c r="C20" s="57"/>
      <c r="D20" s="87" t="s">
        <v>39</v>
      </c>
      <c r="E20" s="58" t="str">
        <f>IF(C20="","",C20*'各種係数 (2023年実績以降)'!$H$19)</f>
        <v/>
      </c>
      <c r="F20" s="57"/>
      <c r="G20" s="116" t="s">
        <v>39</v>
      </c>
      <c r="H20" s="58" t="str">
        <f>IF(F20="","",F20*'各種係数 (2023年実績以降)'!$H$19)</f>
        <v/>
      </c>
      <c r="I20" s="57"/>
      <c r="J20" s="116" t="s">
        <v>39</v>
      </c>
      <c r="K20" s="58" t="str">
        <f>IF(I20="","",I20*'各種係数 (2023年実績以降)'!$H$19)</f>
        <v/>
      </c>
      <c r="L20" s="57"/>
      <c r="M20" s="116" t="s">
        <v>39</v>
      </c>
      <c r="N20" s="58" t="str">
        <f>IF(L20="","",L20*'各種係数 (2023年実績以降)'!$H$19)</f>
        <v/>
      </c>
      <c r="O20" s="57"/>
      <c r="P20" s="116" t="s">
        <v>39</v>
      </c>
      <c r="Q20" s="58" t="str">
        <f>IF(O20="","",O20*'各種係数 (2023年実績以降)'!$H$19)</f>
        <v/>
      </c>
      <c r="R20" s="57"/>
      <c r="S20" s="116" t="s">
        <v>39</v>
      </c>
      <c r="T20" s="58" t="str">
        <f>IF(R20="","",R20*'各種係数 (2023年実績以降)'!$H$19)</f>
        <v/>
      </c>
      <c r="U20" s="57"/>
      <c r="V20" s="116" t="s">
        <v>39</v>
      </c>
      <c r="W20" s="58" t="str">
        <f>IF(U20="","",U20*'各種係数 (2023年実績以降)'!$H$19)</f>
        <v/>
      </c>
      <c r="X20" s="57"/>
      <c r="Y20" s="116" t="s">
        <v>39</v>
      </c>
      <c r="Z20" s="58" t="str">
        <f>IF(X20="","",X20*'各種係数 (2023年実績以降)'!$H$19)</f>
        <v/>
      </c>
      <c r="AA20" s="57"/>
      <c r="AB20" s="116" t="s">
        <v>39</v>
      </c>
      <c r="AC20" s="58" t="str">
        <f>IF(AA20="","",AA20*'各種係数 (2023年実績以降)'!$H$19)</f>
        <v/>
      </c>
      <c r="AD20" s="57"/>
      <c r="AE20" s="116" t="s">
        <v>39</v>
      </c>
      <c r="AF20" s="58" t="str">
        <f>IF(AD20="","",AD20*'各種係数 (2023年実績以降)'!$H$19)</f>
        <v/>
      </c>
      <c r="AG20" s="57"/>
      <c r="AH20" s="116" t="s">
        <v>39</v>
      </c>
      <c r="AI20" s="58" t="str">
        <f>IF(AG20="","",AG20*'各種係数 (2023年実績以降)'!$H$19)</f>
        <v/>
      </c>
      <c r="AJ20" s="57"/>
      <c r="AK20" s="116" t="s">
        <v>39</v>
      </c>
      <c r="AL20" s="58" t="str">
        <f>IF(AJ20="","",AJ20*'各種係数 (2023年実績以降)'!$H$19)</f>
        <v/>
      </c>
      <c r="AM20" s="115"/>
      <c r="AN20" s="67">
        <f t="shared" si="0"/>
        <v>0</v>
      </c>
      <c r="AO20" s="116" t="s">
        <v>39</v>
      </c>
      <c r="AP20" s="60">
        <f>IF(AN20="","",AN20*'各種係数 (2023年実績以降)'!H19)</f>
        <v>0</v>
      </c>
      <c r="AS20" s="103"/>
    </row>
    <row r="21" spans="1:45" ht="38.1" customHeight="1">
      <c r="A21" s="1">
        <v>16</v>
      </c>
      <c r="B21" s="118" t="s">
        <v>21</v>
      </c>
      <c r="C21" s="57"/>
      <c r="D21" s="87" t="s">
        <v>39</v>
      </c>
      <c r="E21" s="58" t="str">
        <f>IF(C21="","",C21*'各種係数 (2023年実績以降)'!$H$20)</f>
        <v/>
      </c>
      <c r="F21" s="57"/>
      <c r="G21" s="116" t="s">
        <v>39</v>
      </c>
      <c r="H21" s="58" t="str">
        <f>IF(F21="","",F21*'各種係数 (2023年実績以降)'!$H$20)</f>
        <v/>
      </c>
      <c r="I21" s="57"/>
      <c r="J21" s="116" t="s">
        <v>39</v>
      </c>
      <c r="K21" s="58" t="str">
        <f>IF(I21="","",I21*'各種係数 (2023年実績以降)'!$H$20)</f>
        <v/>
      </c>
      <c r="L21" s="57"/>
      <c r="M21" s="116" t="s">
        <v>39</v>
      </c>
      <c r="N21" s="58" t="str">
        <f>IF(L21="","",L21*'各種係数 (2023年実績以降)'!$H$20)</f>
        <v/>
      </c>
      <c r="O21" s="57"/>
      <c r="P21" s="116" t="s">
        <v>39</v>
      </c>
      <c r="Q21" s="58" t="str">
        <f>IF(O21="","",O21*'各種係数 (2023年実績以降)'!$H$20)</f>
        <v/>
      </c>
      <c r="R21" s="57"/>
      <c r="S21" s="116" t="s">
        <v>39</v>
      </c>
      <c r="T21" s="58" t="str">
        <f>IF(R21="","",R21*'各種係数 (2023年実績以降)'!$H$20)</f>
        <v/>
      </c>
      <c r="U21" s="57"/>
      <c r="V21" s="116" t="s">
        <v>39</v>
      </c>
      <c r="W21" s="58" t="str">
        <f>IF(U21="","",U21*'各種係数 (2023年実績以降)'!$H$20)</f>
        <v/>
      </c>
      <c r="X21" s="57"/>
      <c r="Y21" s="116" t="s">
        <v>39</v>
      </c>
      <c r="Z21" s="58" t="str">
        <f>IF(X21="","",X21*'各種係数 (2023年実績以降)'!$H$20)</f>
        <v/>
      </c>
      <c r="AA21" s="57"/>
      <c r="AB21" s="116" t="s">
        <v>39</v>
      </c>
      <c r="AC21" s="58" t="str">
        <f>IF(AA21="","",AA21*'各種係数 (2023年実績以降)'!$H$20)</f>
        <v/>
      </c>
      <c r="AD21" s="57"/>
      <c r="AE21" s="116" t="s">
        <v>39</v>
      </c>
      <c r="AF21" s="58" t="str">
        <f>IF(AD21="","",AD21*'各種係数 (2023年実績以降)'!$H$20)</f>
        <v/>
      </c>
      <c r="AG21" s="57"/>
      <c r="AH21" s="116" t="s">
        <v>39</v>
      </c>
      <c r="AI21" s="58" t="str">
        <f>IF(AG21="","",AG21*'各種係数 (2023年実績以降)'!$H$20)</f>
        <v/>
      </c>
      <c r="AJ21" s="57"/>
      <c r="AK21" s="116" t="s">
        <v>39</v>
      </c>
      <c r="AL21" s="58" t="str">
        <f>IF(AJ21="","",AJ21*'各種係数 (2023年実績以降)'!$H$20)</f>
        <v/>
      </c>
      <c r="AM21" s="115"/>
      <c r="AN21" s="67">
        <f t="shared" si="0"/>
        <v>0</v>
      </c>
      <c r="AO21" s="116" t="s">
        <v>39</v>
      </c>
      <c r="AP21" s="60">
        <f>IF(AN21="","",AN21*'各種係数 (2023年実績以降)'!H20)</f>
        <v>0</v>
      </c>
      <c r="AS21" s="103"/>
    </row>
    <row r="22" spans="1:45" ht="38.1" customHeight="1">
      <c r="A22" s="1">
        <v>17</v>
      </c>
      <c r="B22" s="118" t="s">
        <v>9</v>
      </c>
      <c r="C22" s="57"/>
      <c r="D22" s="87" t="s">
        <v>39</v>
      </c>
      <c r="E22" s="58" t="str">
        <f>IF(C22="","",C22*'各種係数 (2023年実績以降)'!$H$21)</f>
        <v/>
      </c>
      <c r="F22" s="57"/>
      <c r="G22" s="116" t="s">
        <v>39</v>
      </c>
      <c r="H22" s="58" t="str">
        <f>IF(F22="","",F22*'各種係数 (2023年実績以降)'!$H$21)</f>
        <v/>
      </c>
      <c r="I22" s="57"/>
      <c r="J22" s="116" t="s">
        <v>39</v>
      </c>
      <c r="K22" s="58" t="str">
        <f>IF(I22="","",I22*'各種係数 (2023年実績以降)'!$H$21)</f>
        <v/>
      </c>
      <c r="L22" s="57"/>
      <c r="M22" s="116" t="s">
        <v>39</v>
      </c>
      <c r="N22" s="58" t="str">
        <f>IF(L22="","",L22*'各種係数 (2023年実績以降)'!$H$21)</f>
        <v/>
      </c>
      <c r="O22" s="57"/>
      <c r="P22" s="116" t="s">
        <v>39</v>
      </c>
      <c r="Q22" s="58" t="str">
        <f>IF(O22="","",O22*'各種係数 (2023年実績以降)'!$H$21)</f>
        <v/>
      </c>
      <c r="R22" s="57"/>
      <c r="S22" s="116" t="s">
        <v>39</v>
      </c>
      <c r="T22" s="58" t="str">
        <f>IF(R22="","",R22*'各種係数 (2023年実績以降)'!$H$21)</f>
        <v/>
      </c>
      <c r="U22" s="57"/>
      <c r="V22" s="116" t="s">
        <v>39</v>
      </c>
      <c r="W22" s="58" t="str">
        <f>IF(U22="","",U22*'各種係数 (2023年実績以降)'!$H$21)</f>
        <v/>
      </c>
      <c r="X22" s="57"/>
      <c r="Y22" s="116" t="s">
        <v>39</v>
      </c>
      <c r="Z22" s="58" t="str">
        <f>IF(X22="","",X22*'各種係数 (2023年実績以降)'!$H$21)</f>
        <v/>
      </c>
      <c r="AA22" s="57"/>
      <c r="AB22" s="116" t="s">
        <v>39</v>
      </c>
      <c r="AC22" s="58" t="str">
        <f>IF(AA22="","",AA22*'各種係数 (2023年実績以降)'!$H$21)</f>
        <v/>
      </c>
      <c r="AD22" s="57"/>
      <c r="AE22" s="116" t="s">
        <v>39</v>
      </c>
      <c r="AF22" s="58" t="str">
        <f>IF(AD22="","",AD22*'各種係数 (2023年実績以降)'!$H$21)</f>
        <v/>
      </c>
      <c r="AG22" s="57"/>
      <c r="AH22" s="116" t="s">
        <v>39</v>
      </c>
      <c r="AI22" s="58" t="str">
        <f>IF(AG22="","",AG22*'各種係数 (2023年実績以降)'!$H$21)</f>
        <v/>
      </c>
      <c r="AJ22" s="57"/>
      <c r="AK22" s="116" t="s">
        <v>39</v>
      </c>
      <c r="AL22" s="58" t="str">
        <f>IF(AJ22="","",AJ22*'各種係数 (2023年実績以降)'!$H$21)</f>
        <v/>
      </c>
      <c r="AM22" s="115"/>
      <c r="AN22" s="67">
        <f t="shared" si="0"/>
        <v>0</v>
      </c>
      <c r="AO22" s="116" t="s">
        <v>39</v>
      </c>
      <c r="AP22" s="60">
        <f>IF(AN22="","",AN22*'各種係数 (2023年実績以降)'!H21)</f>
        <v>0</v>
      </c>
      <c r="AS22" s="103"/>
    </row>
    <row r="23" spans="1:45" ht="38.1" customHeight="1">
      <c r="A23" s="1">
        <v>18</v>
      </c>
      <c r="B23" s="118" t="s">
        <v>10</v>
      </c>
      <c r="C23" s="57"/>
      <c r="D23" s="87" t="s">
        <v>39</v>
      </c>
      <c r="E23" s="58" t="str">
        <f>IF(C23="","",C23*'各種係数 (2023年実績以降)'!$H$22)</f>
        <v/>
      </c>
      <c r="F23" s="57"/>
      <c r="G23" s="116" t="s">
        <v>39</v>
      </c>
      <c r="H23" s="58" t="str">
        <f>IF(F23="","",F23*'各種係数 (2023年実績以降)'!$H$22)</f>
        <v/>
      </c>
      <c r="I23" s="57"/>
      <c r="J23" s="116" t="s">
        <v>39</v>
      </c>
      <c r="K23" s="58" t="str">
        <f>IF(I23="","",I23*'各種係数 (2023年実績以降)'!$H$22)</f>
        <v/>
      </c>
      <c r="L23" s="57"/>
      <c r="M23" s="116" t="s">
        <v>39</v>
      </c>
      <c r="N23" s="58" t="str">
        <f>IF(L23="","",L23*'各種係数 (2023年実績以降)'!$H$22)</f>
        <v/>
      </c>
      <c r="O23" s="57"/>
      <c r="P23" s="116" t="s">
        <v>39</v>
      </c>
      <c r="Q23" s="58" t="str">
        <f>IF(O23="","",O23*'各種係数 (2023年実績以降)'!$H$22)</f>
        <v/>
      </c>
      <c r="R23" s="57"/>
      <c r="S23" s="116" t="s">
        <v>39</v>
      </c>
      <c r="T23" s="58" t="str">
        <f>IF(R23="","",R23*'各種係数 (2023年実績以降)'!$H$22)</f>
        <v/>
      </c>
      <c r="U23" s="57"/>
      <c r="V23" s="116" t="s">
        <v>39</v>
      </c>
      <c r="W23" s="58" t="str">
        <f>IF(U23="","",U23*'各種係数 (2023年実績以降)'!$H$22)</f>
        <v/>
      </c>
      <c r="X23" s="57"/>
      <c r="Y23" s="116" t="s">
        <v>39</v>
      </c>
      <c r="Z23" s="58" t="str">
        <f>IF(X23="","",X23*'各種係数 (2023年実績以降)'!$H$22)</f>
        <v/>
      </c>
      <c r="AA23" s="57"/>
      <c r="AB23" s="116" t="s">
        <v>39</v>
      </c>
      <c r="AC23" s="58" t="str">
        <f>IF(AA23="","",AA23*'各種係数 (2023年実績以降)'!$H$22)</f>
        <v/>
      </c>
      <c r="AD23" s="57"/>
      <c r="AE23" s="116" t="s">
        <v>39</v>
      </c>
      <c r="AF23" s="58" t="str">
        <f>IF(AD23="","",AD23*'各種係数 (2023年実績以降)'!$H$22)</f>
        <v/>
      </c>
      <c r="AG23" s="57"/>
      <c r="AH23" s="116" t="s">
        <v>39</v>
      </c>
      <c r="AI23" s="58" t="str">
        <f>IF(AG23="","",AG23*'各種係数 (2023年実績以降)'!$H$22)</f>
        <v/>
      </c>
      <c r="AJ23" s="57"/>
      <c r="AK23" s="116" t="s">
        <v>39</v>
      </c>
      <c r="AL23" s="58" t="str">
        <f>IF(AJ23="","",AJ23*'各種係数 (2023年実績以降)'!$H$22)</f>
        <v/>
      </c>
      <c r="AM23" s="115"/>
      <c r="AN23" s="67">
        <f t="shared" si="0"/>
        <v>0</v>
      </c>
      <c r="AO23" s="116" t="s">
        <v>39</v>
      </c>
      <c r="AP23" s="60">
        <f>IF(AN23="","",AN23*'各種係数 (2023年実績以降)'!H22)</f>
        <v>0</v>
      </c>
      <c r="AS23" s="103"/>
    </row>
    <row r="24" spans="1:45" ht="38.1" customHeight="1">
      <c r="A24" s="1">
        <v>19</v>
      </c>
      <c r="B24" s="118" t="s">
        <v>11</v>
      </c>
      <c r="C24" s="57"/>
      <c r="D24" s="87" t="s">
        <v>39</v>
      </c>
      <c r="E24" s="58" t="str">
        <f>IF(C24="","",C24*'各種係数 (2023年実績以降)'!$H$23)</f>
        <v/>
      </c>
      <c r="F24" s="57"/>
      <c r="G24" s="116" t="s">
        <v>39</v>
      </c>
      <c r="H24" s="58" t="str">
        <f>IF(F24="","",F24*'各種係数 (2023年実績以降)'!$H$23)</f>
        <v/>
      </c>
      <c r="I24" s="57"/>
      <c r="J24" s="116" t="s">
        <v>39</v>
      </c>
      <c r="K24" s="58" t="str">
        <f>IF(I24="","",I24*'各種係数 (2023年実績以降)'!$H$23)</f>
        <v/>
      </c>
      <c r="L24" s="57"/>
      <c r="M24" s="116" t="s">
        <v>39</v>
      </c>
      <c r="N24" s="58" t="str">
        <f>IF(L24="","",L24*'各種係数 (2023年実績以降)'!$H$23)</f>
        <v/>
      </c>
      <c r="O24" s="57"/>
      <c r="P24" s="116" t="s">
        <v>39</v>
      </c>
      <c r="Q24" s="58" t="str">
        <f>IF(O24="","",O24*'各種係数 (2023年実績以降)'!$H$23)</f>
        <v/>
      </c>
      <c r="R24" s="57"/>
      <c r="S24" s="116" t="s">
        <v>39</v>
      </c>
      <c r="T24" s="58" t="str">
        <f>IF(R24="","",R24*'各種係数 (2023年実績以降)'!$H$23)</f>
        <v/>
      </c>
      <c r="U24" s="57"/>
      <c r="V24" s="116" t="s">
        <v>39</v>
      </c>
      <c r="W24" s="58" t="str">
        <f>IF(U24="","",U24*'各種係数 (2023年実績以降)'!$H$23)</f>
        <v/>
      </c>
      <c r="X24" s="57"/>
      <c r="Y24" s="116" t="s">
        <v>39</v>
      </c>
      <c r="Z24" s="58" t="str">
        <f>IF(X24="","",X24*'各種係数 (2023年実績以降)'!$H$23)</f>
        <v/>
      </c>
      <c r="AA24" s="57"/>
      <c r="AB24" s="116" t="s">
        <v>39</v>
      </c>
      <c r="AC24" s="58" t="str">
        <f>IF(AA24="","",AA24*'各種係数 (2023年実績以降)'!$H$23)</f>
        <v/>
      </c>
      <c r="AD24" s="57"/>
      <c r="AE24" s="116" t="s">
        <v>39</v>
      </c>
      <c r="AF24" s="58" t="str">
        <f>IF(AD24="","",AD24*'各種係数 (2023年実績以降)'!$H$23)</f>
        <v/>
      </c>
      <c r="AG24" s="57"/>
      <c r="AH24" s="116" t="s">
        <v>39</v>
      </c>
      <c r="AI24" s="58" t="str">
        <f>IF(AG24="","",AG24*'各種係数 (2023年実績以降)'!$H$23)</f>
        <v/>
      </c>
      <c r="AJ24" s="57"/>
      <c r="AK24" s="116" t="s">
        <v>39</v>
      </c>
      <c r="AL24" s="58" t="str">
        <f>IF(AJ24="","",AJ24*'各種係数 (2023年実績以降)'!$H$23)</f>
        <v/>
      </c>
      <c r="AM24" s="115"/>
      <c r="AN24" s="67">
        <f t="shared" si="0"/>
        <v>0</v>
      </c>
      <c r="AO24" s="116" t="s">
        <v>39</v>
      </c>
      <c r="AP24" s="60">
        <f>IF(AN24="","",AN24*'各種係数 (2023年実績以降)'!H23)</f>
        <v>0</v>
      </c>
      <c r="AS24" s="103"/>
    </row>
    <row r="25" spans="1:45" ht="38.1" customHeight="1">
      <c r="A25" s="1">
        <v>20</v>
      </c>
      <c r="B25" s="118" t="s">
        <v>73</v>
      </c>
      <c r="C25" s="57"/>
      <c r="D25" s="87" t="s">
        <v>39</v>
      </c>
      <c r="E25" s="58" t="str">
        <f>IF(C25="","",C25*'各種係数 (2023年実績以降)'!$H$24)</f>
        <v/>
      </c>
      <c r="F25" s="57"/>
      <c r="G25" s="116" t="s">
        <v>39</v>
      </c>
      <c r="H25" s="58" t="str">
        <f>IF(F25="","",F25*'各種係数 (2023年実績以降)'!$H$24)</f>
        <v/>
      </c>
      <c r="I25" s="57"/>
      <c r="J25" s="116" t="s">
        <v>39</v>
      </c>
      <c r="K25" s="58" t="str">
        <f>IF(I25="","",I25*'各種係数 (2023年実績以降)'!$H$24)</f>
        <v/>
      </c>
      <c r="L25" s="57"/>
      <c r="M25" s="116" t="s">
        <v>39</v>
      </c>
      <c r="N25" s="58" t="str">
        <f>IF(L25="","",L25*'各種係数 (2023年実績以降)'!$H$24)</f>
        <v/>
      </c>
      <c r="O25" s="57"/>
      <c r="P25" s="116" t="s">
        <v>39</v>
      </c>
      <c r="Q25" s="58" t="str">
        <f>IF(O25="","",O25*'各種係数 (2023年実績以降)'!$H$24)</f>
        <v/>
      </c>
      <c r="R25" s="57"/>
      <c r="S25" s="116" t="s">
        <v>39</v>
      </c>
      <c r="T25" s="58" t="str">
        <f>IF(R25="","",R25*'各種係数 (2023年実績以降)'!$H$24)</f>
        <v/>
      </c>
      <c r="U25" s="57"/>
      <c r="V25" s="116" t="s">
        <v>39</v>
      </c>
      <c r="W25" s="58" t="str">
        <f>IF(U25="","",U25*'各種係数 (2023年実績以降)'!$H$24)</f>
        <v/>
      </c>
      <c r="X25" s="57"/>
      <c r="Y25" s="116" t="s">
        <v>39</v>
      </c>
      <c r="Z25" s="58" t="str">
        <f>IF(X25="","",X25*'各種係数 (2023年実績以降)'!$H$24)</f>
        <v/>
      </c>
      <c r="AA25" s="57"/>
      <c r="AB25" s="116" t="s">
        <v>39</v>
      </c>
      <c r="AC25" s="58" t="str">
        <f>IF(AA25="","",AA25*'各種係数 (2023年実績以降)'!$H$24)</f>
        <v/>
      </c>
      <c r="AD25" s="57"/>
      <c r="AE25" s="116" t="s">
        <v>39</v>
      </c>
      <c r="AF25" s="58" t="str">
        <f>IF(AD25="","",AD25*'各種係数 (2023年実績以降)'!$H$24)</f>
        <v/>
      </c>
      <c r="AG25" s="57"/>
      <c r="AH25" s="116" t="s">
        <v>39</v>
      </c>
      <c r="AI25" s="58" t="str">
        <f>IF(AG25="","",AG25*'各種係数 (2023年実績以降)'!$H$24)</f>
        <v/>
      </c>
      <c r="AJ25" s="57"/>
      <c r="AK25" s="116" t="s">
        <v>39</v>
      </c>
      <c r="AL25" s="58" t="str">
        <f>IF(AJ25="","",AJ25*'各種係数 (2023年実績以降)'!$H$24)</f>
        <v/>
      </c>
      <c r="AM25" s="115"/>
      <c r="AN25" s="67">
        <f t="shared" si="0"/>
        <v>0</v>
      </c>
      <c r="AO25" s="116" t="s">
        <v>39</v>
      </c>
      <c r="AP25" s="60">
        <f>IF(AN25="","",AN25*'各種係数 (2023年実績以降)'!H24)</f>
        <v>0</v>
      </c>
      <c r="AS25" s="103"/>
    </row>
    <row r="26" spans="1:45" ht="30" customHeight="1">
      <c r="A26" s="1">
        <v>21</v>
      </c>
      <c r="B26" s="126" t="s">
        <v>45</v>
      </c>
      <c r="C26" s="57"/>
      <c r="D26" s="87" t="s">
        <v>38</v>
      </c>
      <c r="E26" s="58" t="str">
        <f>IF(C26="","",C26*'各種係数 (2023年実績以降)'!$H$25)</f>
        <v/>
      </c>
      <c r="F26" s="57"/>
      <c r="G26" s="116" t="s">
        <v>38</v>
      </c>
      <c r="H26" s="58" t="str">
        <f>IF(F26="","",F26*'各種係数 (2023年実績以降)'!$H$25)</f>
        <v/>
      </c>
      <c r="I26" s="57"/>
      <c r="J26" s="116" t="s">
        <v>38</v>
      </c>
      <c r="K26" s="58" t="str">
        <f>IF(I26="","",I26*'各種係数 (2023年実績以降)'!$H$25)</f>
        <v/>
      </c>
      <c r="L26" s="57"/>
      <c r="M26" s="116" t="s">
        <v>38</v>
      </c>
      <c r="N26" s="58" t="str">
        <f>IF(L26="","",L26*'各種係数 (2023年実績以降)'!$H$25)</f>
        <v/>
      </c>
      <c r="O26" s="57"/>
      <c r="P26" s="116" t="s">
        <v>38</v>
      </c>
      <c r="Q26" s="58" t="str">
        <f>IF(O26="","",O26*'各種係数 (2023年実績以降)'!$H$25)</f>
        <v/>
      </c>
      <c r="R26" s="57"/>
      <c r="S26" s="116" t="s">
        <v>38</v>
      </c>
      <c r="T26" s="58" t="str">
        <f>IF(R26="","",R26*'各種係数 (2023年実績以降)'!$H$25)</f>
        <v/>
      </c>
      <c r="U26" s="57"/>
      <c r="V26" s="116" t="s">
        <v>38</v>
      </c>
      <c r="W26" s="58" t="str">
        <f>IF(U26="","",U26*'各種係数 (2023年実績以降)'!$H$25)</f>
        <v/>
      </c>
      <c r="X26" s="57"/>
      <c r="Y26" s="116" t="s">
        <v>38</v>
      </c>
      <c r="Z26" s="58" t="str">
        <f>IF(X26="","",X26*'各種係数 (2023年実績以降)'!$H$25)</f>
        <v/>
      </c>
      <c r="AA26" s="57"/>
      <c r="AB26" s="116" t="s">
        <v>38</v>
      </c>
      <c r="AC26" s="58" t="str">
        <f>IF(AA26="","",AA26*'各種係数 (2023年実績以降)'!$H$25)</f>
        <v/>
      </c>
      <c r="AD26" s="57"/>
      <c r="AE26" s="116" t="s">
        <v>38</v>
      </c>
      <c r="AF26" s="58" t="str">
        <f>IF(AD26="","",AD26*'各種係数 (2023年実績以降)'!$H$25)</f>
        <v/>
      </c>
      <c r="AG26" s="57"/>
      <c r="AH26" s="116" t="s">
        <v>38</v>
      </c>
      <c r="AI26" s="58" t="str">
        <f>IF(AG26="","",AG26*'各種係数 (2023年実績以降)'!$H$25)</f>
        <v/>
      </c>
      <c r="AJ26" s="57"/>
      <c r="AK26" s="116" t="s">
        <v>38</v>
      </c>
      <c r="AL26" s="58" t="str">
        <f>IF(AJ26="","",AJ26*'各種係数 (2023年実績以降)'!$H$25)</f>
        <v/>
      </c>
      <c r="AM26" s="115"/>
      <c r="AN26" s="67">
        <f t="shared" si="0"/>
        <v>0</v>
      </c>
      <c r="AO26" s="116" t="s">
        <v>38</v>
      </c>
      <c r="AP26" s="60">
        <f>IF(AN26="","",AN26*'各種係数 (2023年実績以降)'!H25)</f>
        <v>0</v>
      </c>
      <c r="AS26" s="103"/>
    </row>
    <row r="27" spans="1:45" ht="30" customHeight="1">
      <c r="B27" s="127"/>
      <c r="C27" s="57"/>
      <c r="D27" s="87" t="s">
        <v>44</v>
      </c>
      <c r="E27" s="58" t="str">
        <f>IF(C27="","",C27*(1/458)*'各種係数 (2023年実績以降)'!$H$25)</f>
        <v/>
      </c>
      <c r="F27" s="57"/>
      <c r="G27" s="116" t="s">
        <v>44</v>
      </c>
      <c r="H27" s="58" t="str">
        <f>IF(F27="","",F27*(1/458)*'各種係数 (2023年実績以降)'!$H$25)</f>
        <v/>
      </c>
      <c r="I27" s="57"/>
      <c r="J27" s="116" t="s">
        <v>44</v>
      </c>
      <c r="K27" s="58" t="str">
        <f>IF(I27="","",I27*(1/458)*'各種係数 (2023年実績以降)'!$H$25)</f>
        <v/>
      </c>
      <c r="L27" s="57"/>
      <c r="M27" s="116" t="s">
        <v>44</v>
      </c>
      <c r="N27" s="58" t="str">
        <f>IF(L27="","",L27*(1/458)*'各種係数 (2023年実績以降)'!$H$25)</f>
        <v/>
      </c>
      <c r="O27" s="57"/>
      <c r="P27" s="116" t="s">
        <v>44</v>
      </c>
      <c r="Q27" s="58" t="str">
        <f>IF(O27="","",O27*(1/458)*'各種係数 (2023年実績以降)'!$H$25)</f>
        <v/>
      </c>
      <c r="R27" s="57"/>
      <c r="S27" s="116" t="s">
        <v>44</v>
      </c>
      <c r="T27" s="58" t="str">
        <f>IF(R27="","",R27*(1/458)*'各種係数 (2023年実績以降)'!$H$25)</f>
        <v/>
      </c>
      <c r="U27" s="57"/>
      <c r="V27" s="116" t="s">
        <v>44</v>
      </c>
      <c r="W27" s="58" t="str">
        <f>IF(U27="","",U27*(1/458)*'各種係数 (2023年実績以降)'!$H$25)</f>
        <v/>
      </c>
      <c r="X27" s="57"/>
      <c r="Y27" s="116" t="s">
        <v>44</v>
      </c>
      <c r="Z27" s="58" t="str">
        <f>IF(X27="","",X27*(1/458)*'各種係数 (2023年実績以降)'!$H$25)</f>
        <v/>
      </c>
      <c r="AA27" s="57"/>
      <c r="AB27" s="116" t="s">
        <v>44</v>
      </c>
      <c r="AC27" s="58" t="str">
        <f>IF(AA27="","",AA27*(1/458)*'各種係数 (2023年実績以降)'!$H$25)</f>
        <v/>
      </c>
      <c r="AD27" s="57"/>
      <c r="AE27" s="116" t="s">
        <v>44</v>
      </c>
      <c r="AF27" s="58" t="str">
        <f>IF(AD27="","",AD27*(1/458)*'各種係数 (2023年実績以降)'!$H$25)</f>
        <v/>
      </c>
      <c r="AG27" s="57"/>
      <c r="AH27" s="116" t="s">
        <v>44</v>
      </c>
      <c r="AI27" s="58" t="str">
        <f>IF(AG27="","",AG27*(1/458)*'各種係数 (2023年実績以降)'!$H$25)</f>
        <v/>
      </c>
      <c r="AJ27" s="57"/>
      <c r="AK27" s="116" t="s">
        <v>44</v>
      </c>
      <c r="AL27" s="58" t="str">
        <f>IF(AJ27="","",AJ27*(1/458)*'各種係数 (2023年実績以降)'!$H$25)</f>
        <v/>
      </c>
      <c r="AM27" s="115"/>
      <c r="AN27" s="67">
        <f t="shared" si="0"/>
        <v>0</v>
      </c>
      <c r="AO27" s="116" t="s">
        <v>44</v>
      </c>
      <c r="AP27" s="48">
        <f>IF(AN27="","",AN27*(1/458)*'各種係数 (2023年実績以降)'!H25)</f>
        <v>0</v>
      </c>
      <c r="AS27" s="103"/>
    </row>
    <row r="28" spans="1:45" ht="30" customHeight="1">
      <c r="B28" s="128"/>
      <c r="C28" s="57"/>
      <c r="D28" s="87" t="s">
        <v>39</v>
      </c>
      <c r="E28" s="58" t="str">
        <f>IF(C28="","",C28*0.5693*'各種係数 (2023年実績以降)'!$H$25)</f>
        <v/>
      </c>
      <c r="F28" s="57"/>
      <c r="G28" s="116" t="s">
        <v>39</v>
      </c>
      <c r="H28" s="58" t="str">
        <f>IF(F28="","",F28*0.5693*'各種係数 (2023年実績以降)'!$H$25)</f>
        <v/>
      </c>
      <c r="I28" s="57"/>
      <c r="J28" s="116" t="s">
        <v>39</v>
      </c>
      <c r="K28" s="58" t="str">
        <f>IF(I28="","",I28*0.5693*'各種係数 (2023年実績以降)'!$H$25)</f>
        <v/>
      </c>
      <c r="L28" s="57"/>
      <c r="M28" s="116" t="s">
        <v>39</v>
      </c>
      <c r="N28" s="58" t="str">
        <f>IF(L28="","",L28*0.5693*'各種係数 (2023年実績以降)'!$H$25)</f>
        <v/>
      </c>
      <c r="O28" s="57"/>
      <c r="P28" s="116" t="s">
        <v>39</v>
      </c>
      <c r="Q28" s="58" t="str">
        <f>IF(O28="","",O28*0.5693*'各種係数 (2023年実績以降)'!$H$25)</f>
        <v/>
      </c>
      <c r="R28" s="57"/>
      <c r="S28" s="116" t="s">
        <v>39</v>
      </c>
      <c r="T28" s="58" t="str">
        <f>IF(R28="","",R28*0.5693*'各種係数 (2023年実績以降)'!$H$25)</f>
        <v/>
      </c>
      <c r="U28" s="57"/>
      <c r="V28" s="116" t="s">
        <v>39</v>
      </c>
      <c r="W28" s="58" t="str">
        <f>IF(U28="","",U28*0.5693*'各種係数 (2023年実績以降)'!$H$25)</f>
        <v/>
      </c>
      <c r="X28" s="57"/>
      <c r="Y28" s="116" t="s">
        <v>39</v>
      </c>
      <c r="Z28" s="58" t="str">
        <f>IF(X28="","",X28*0.5693*'各種係数 (2023年実績以降)'!$H$25)</f>
        <v/>
      </c>
      <c r="AA28" s="57"/>
      <c r="AB28" s="116" t="s">
        <v>39</v>
      </c>
      <c r="AC28" s="58" t="str">
        <f>IF(AA28="","",AA28*0.5693*'各種係数 (2023年実績以降)'!$H$25)</f>
        <v/>
      </c>
      <c r="AD28" s="57"/>
      <c r="AE28" s="116" t="s">
        <v>39</v>
      </c>
      <c r="AF28" s="58" t="str">
        <f>IF(AD28="","",AD28*0.5693*'各種係数 (2023年実績以降)'!$H$25)</f>
        <v/>
      </c>
      <c r="AG28" s="57"/>
      <c r="AH28" s="116" t="s">
        <v>39</v>
      </c>
      <c r="AI28" s="58" t="str">
        <f>IF(AG28="","",AG28*0.5693*'各種係数 (2023年実績以降)'!$H$25)</f>
        <v/>
      </c>
      <c r="AJ28" s="57"/>
      <c r="AK28" s="116" t="s">
        <v>39</v>
      </c>
      <c r="AL28" s="58" t="str">
        <f>IF(AJ28="","",AJ28*0.5693*'各種係数 (2023年実績以降)'!$H$25)</f>
        <v/>
      </c>
      <c r="AM28" s="115"/>
      <c r="AN28" s="67">
        <f t="shared" si="0"/>
        <v>0</v>
      </c>
      <c r="AO28" s="116" t="s">
        <v>39</v>
      </c>
      <c r="AP28" s="48">
        <f>IF(AN28="","",AN28*0.5693*'各種係数 (2023年実績以降)'!H25)</f>
        <v>0</v>
      </c>
      <c r="AS28" s="103"/>
    </row>
    <row r="29" spans="1:45" ht="38.1" customHeight="1">
      <c r="A29" s="1">
        <v>22</v>
      </c>
      <c r="B29" s="118" t="s">
        <v>22</v>
      </c>
      <c r="C29" s="57"/>
      <c r="D29" s="116" t="s">
        <v>40</v>
      </c>
      <c r="E29" s="58" t="str">
        <f>IF(C29="","",C29*'各種係数 (2023年実績以降)'!$H$26)</f>
        <v/>
      </c>
      <c r="F29" s="57"/>
      <c r="G29" s="116" t="s">
        <v>40</v>
      </c>
      <c r="H29" s="58" t="str">
        <f>IF(F29="","",F29*'各種係数 (2023年実績以降)'!$H$26)</f>
        <v/>
      </c>
      <c r="I29" s="57"/>
      <c r="J29" s="116" t="s">
        <v>40</v>
      </c>
      <c r="K29" s="58" t="str">
        <f>IF(I29="","",I29*'各種係数 (2023年実績以降)'!$H$26)</f>
        <v/>
      </c>
      <c r="L29" s="57"/>
      <c r="M29" s="116" t="s">
        <v>40</v>
      </c>
      <c r="N29" s="58" t="str">
        <f>IF(L29="","",L29*'各種係数 (2023年実績以降)'!$H$26)</f>
        <v/>
      </c>
      <c r="O29" s="57"/>
      <c r="P29" s="116" t="s">
        <v>40</v>
      </c>
      <c r="Q29" s="58" t="str">
        <f>IF(O29="","",O29*'各種係数 (2023年実績以降)'!$H$26)</f>
        <v/>
      </c>
      <c r="R29" s="57"/>
      <c r="S29" s="116" t="s">
        <v>40</v>
      </c>
      <c r="T29" s="58" t="str">
        <f>IF(R29="","",R29*'各種係数 (2023年実績以降)'!$H$26)</f>
        <v/>
      </c>
      <c r="U29" s="57"/>
      <c r="V29" s="116" t="s">
        <v>40</v>
      </c>
      <c r="W29" s="58" t="str">
        <f>IF(U29="","",U29*'各種係数 (2023年実績以降)'!$H$26)</f>
        <v/>
      </c>
      <c r="X29" s="57"/>
      <c r="Y29" s="116" t="s">
        <v>40</v>
      </c>
      <c r="Z29" s="58" t="str">
        <f>IF(X29="","",X29*'各種係数 (2023年実績以降)'!$H$26)</f>
        <v/>
      </c>
      <c r="AA29" s="57"/>
      <c r="AB29" s="116" t="s">
        <v>40</v>
      </c>
      <c r="AC29" s="58" t="str">
        <f>IF(AA29="","",AA29*'各種係数 (2023年実績以降)'!$H$26)</f>
        <v/>
      </c>
      <c r="AD29" s="57"/>
      <c r="AE29" s="116" t="s">
        <v>40</v>
      </c>
      <c r="AF29" s="58" t="str">
        <f>IF(AD29="","",AD29*'各種係数 (2023年実績以降)'!$H$26)</f>
        <v/>
      </c>
      <c r="AG29" s="57"/>
      <c r="AH29" s="116" t="s">
        <v>40</v>
      </c>
      <c r="AI29" s="58" t="str">
        <f>IF(AG29="","",AG29*'各種係数 (2023年実績以降)'!$H$26)</f>
        <v/>
      </c>
      <c r="AJ29" s="57"/>
      <c r="AK29" s="116" t="s">
        <v>40</v>
      </c>
      <c r="AL29" s="58" t="str">
        <f>IF(AJ29="","",AJ29*'各種係数 (2023年実績以降)'!$H$26)</f>
        <v/>
      </c>
      <c r="AM29" s="115"/>
      <c r="AN29" s="67">
        <f t="shared" si="0"/>
        <v>0</v>
      </c>
      <c r="AO29" s="116" t="s">
        <v>40</v>
      </c>
      <c r="AP29" s="60">
        <f>IF(AN29="","",AN29*'各種係数 (2023年実績以降)'!H26)</f>
        <v>0</v>
      </c>
      <c r="AS29" s="103"/>
    </row>
    <row r="30" spans="1:45" ht="38.1" customHeight="1">
      <c r="A30" s="1">
        <v>23</v>
      </c>
      <c r="B30" s="118" t="s">
        <v>12</v>
      </c>
      <c r="C30" s="57"/>
      <c r="D30" s="116" t="s">
        <v>38</v>
      </c>
      <c r="E30" s="58" t="str">
        <f>IF(C30="","",C30*'各種係数 (2023年実績以降)'!$H$27)</f>
        <v/>
      </c>
      <c r="F30" s="57"/>
      <c r="G30" s="116" t="s">
        <v>38</v>
      </c>
      <c r="H30" s="58" t="str">
        <f>IF(F30="","",F30*'各種係数 (2023年実績以降)'!$H$27)</f>
        <v/>
      </c>
      <c r="I30" s="57"/>
      <c r="J30" s="116" t="s">
        <v>38</v>
      </c>
      <c r="K30" s="58" t="str">
        <f>IF(I30="","",I30*'各種係数 (2023年実績以降)'!$H$27)</f>
        <v/>
      </c>
      <c r="L30" s="57"/>
      <c r="M30" s="116" t="s">
        <v>38</v>
      </c>
      <c r="N30" s="58" t="str">
        <f>IF(L30="","",L30*'各種係数 (2023年実績以降)'!$H$27)</f>
        <v/>
      </c>
      <c r="O30" s="57"/>
      <c r="P30" s="116" t="s">
        <v>38</v>
      </c>
      <c r="Q30" s="58" t="str">
        <f>IF(O30="","",O30*'各種係数 (2023年実績以降)'!$H$27)</f>
        <v/>
      </c>
      <c r="R30" s="57"/>
      <c r="S30" s="116" t="s">
        <v>38</v>
      </c>
      <c r="T30" s="58" t="str">
        <f>IF(R30="","",R30*'各種係数 (2023年実績以降)'!$H$27)</f>
        <v/>
      </c>
      <c r="U30" s="57"/>
      <c r="V30" s="116" t="s">
        <v>38</v>
      </c>
      <c r="W30" s="58" t="str">
        <f>IF(U30="","",U30*'各種係数 (2023年実績以降)'!$H$27)</f>
        <v/>
      </c>
      <c r="X30" s="57"/>
      <c r="Y30" s="116" t="s">
        <v>38</v>
      </c>
      <c r="Z30" s="58" t="str">
        <f>IF(X30="","",X30*'各種係数 (2023年実績以降)'!$H$27)</f>
        <v/>
      </c>
      <c r="AA30" s="57"/>
      <c r="AB30" s="116" t="s">
        <v>38</v>
      </c>
      <c r="AC30" s="58" t="str">
        <f>IF(AA30="","",AA30*'各種係数 (2023年実績以降)'!$H$27)</f>
        <v/>
      </c>
      <c r="AD30" s="57"/>
      <c r="AE30" s="116" t="s">
        <v>38</v>
      </c>
      <c r="AF30" s="58" t="str">
        <f>IF(AD30="","",AD30*'各種係数 (2023年実績以降)'!$H$27)</f>
        <v/>
      </c>
      <c r="AG30" s="57"/>
      <c r="AH30" s="116" t="s">
        <v>38</v>
      </c>
      <c r="AI30" s="58" t="str">
        <f>IF(AG30="","",AG30*'各種係数 (2023年実績以降)'!$H$27)</f>
        <v/>
      </c>
      <c r="AJ30" s="57"/>
      <c r="AK30" s="116" t="s">
        <v>38</v>
      </c>
      <c r="AL30" s="58" t="str">
        <f>IF(AJ30="","",AJ30*'各種係数 (2023年実績以降)'!$H$27)</f>
        <v/>
      </c>
      <c r="AM30" s="115"/>
      <c r="AN30" s="67">
        <f t="shared" si="0"/>
        <v>0</v>
      </c>
      <c r="AO30" s="116" t="s">
        <v>38</v>
      </c>
      <c r="AP30" s="60">
        <f>IF(AN30="","",AN30*'各種係数 (2023年実績以降)'!H27)</f>
        <v>0</v>
      </c>
      <c r="AS30" s="103"/>
    </row>
    <row r="31" spans="1:45" ht="38.1" customHeight="1">
      <c r="A31" s="1">
        <v>24</v>
      </c>
      <c r="B31" s="118" t="s">
        <v>84</v>
      </c>
      <c r="C31" s="57"/>
      <c r="D31" s="116" t="s">
        <v>40</v>
      </c>
      <c r="E31" s="58" t="str">
        <f>IF(C31="","",C31*'各種係数 (2023年実績以降)'!$H$28)</f>
        <v/>
      </c>
      <c r="F31" s="57"/>
      <c r="G31" s="116" t="s">
        <v>40</v>
      </c>
      <c r="H31" s="58" t="str">
        <f>IF(F31="","",F31*'各種係数 (2023年実績以降)'!$H$28)</f>
        <v/>
      </c>
      <c r="I31" s="57"/>
      <c r="J31" s="116" t="s">
        <v>40</v>
      </c>
      <c r="K31" s="58" t="str">
        <f>IF(I31="","",I31*'各種係数 (2023年実績以降)'!$H$28)</f>
        <v/>
      </c>
      <c r="L31" s="57"/>
      <c r="M31" s="116" t="s">
        <v>40</v>
      </c>
      <c r="N31" s="58" t="str">
        <f>IF(L31="","",L31*'各種係数 (2023年実績以降)'!$H$28)</f>
        <v/>
      </c>
      <c r="O31" s="57"/>
      <c r="P31" s="116" t="s">
        <v>40</v>
      </c>
      <c r="Q31" s="58" t="str">
        <f>IF(O31="","",O31*'各種係数 (2023年実績以降)'!$H$28)</f>
        <v/>
      </c>
      <c r="R31" s="57"/>
      <c r="S31" s="116" t="s">
        <v>40</v>
      </c>
      <c r="T31" s="58" t="str">
        <f>IF(R31="","",R31*'各種係数 (2023年実績以降)'!$H$28)</f>
        <v/>
      </c>
      <c r="U31" s="57"/>
      <c r="V31" s="116" t="s">
        <v>40</v>
      </c>
      <c r="W31" s="58" t="str">
        <f>IF(U31="","",U31*'各種係数 (2023年実績以降)'!$H$28)</f>
        <v/>
      </c>
      <c r="X31" s="57"/>
      <c r="Y31" s="116" t="s">
        <v>40</v>
      </c>
      <c r="Z31" s="58" t="str">
        <f>IF(X31="","",X31*'各種係数 (2023年実績以降)'!$H$28)</f>
        <v/>
      </c>
      <c r="AA31" s="57"/>
      <c r="AB31" s="116" t="s">
        <v>40</v>
      </c>
      <c r="AC31" s="58" t="str">
        <f>IF(AA31="","",AA31*'各種係数 (2023年実績以降)'!$H$28)</f>
        <v/>
      </c>
      <c r="AD31" s="57"/>
      <c r="AE31" s="116" t="s">
        <v>40</v>
      </c>
      <c r="AF31" s="58" t="str">
        <f>IF(AD31="","",AD31*'各種係数 (2023年実績以降)'!$H$28)</f>
        <v/>
      </c>
      <c r="AG31" s="57"/>
      <c r="AH31" s="116" t="s">
        <v>40</v>
      </c>
      <c r="AI31" s="58" t="str">
        <f>IF(AG31="","",AG31*'各種係数 (2023年実績以降)'!$H$28)</f>
        <v/>
      </c>
      <c r="AJ31" s="57"/>
      <c r="AK31" s="116" t="s">
        <v>40</v>
      </c>
      <c r="AL31" s="58" t="str">
        <f>IF(AJ31="","",AJ31*'各種係数 (2023年実績以降)'!$H$28)</f>
        <v/>
      </c>
      <c r="AM31" s="115"/>
      <c r="AN31" s="67">
        <f t="shared" si="0"/>
        <v>0</v>
      </c>
      <c r="AO31" s="116" t="s">
        <v>40</v>
      </c>
      <c r="AP31" s="60">
        <f>IF(AN31="","",AN31*'各種係数 (2023年実績以降)'!H28)</f>
        <v>0</v>
      </c>
      <c r="AS31" s="103"/>
    </row>
    <row r="32" spans="1:45" ht="38.1" customHeight="1">
      <c r="A32" s="1">
        <v>25</v>
      </c>
      <c r="B32" s="118" t="s">
        <v>24</v>
      </c>
      <c r="C32" s="57"/>
      <c r="D32" s="116" t="s">
        <v>40</v>
      </c>
      <c r="E32" s="58" t="str">
        <f>IF(C32="","",C32*'各種係数 (2023年実績以降)'!$H$29)</f>
        <v/>
      </c>
      <c r="F32" s="57"/>
      <c r="G32" s="116" t="s">
        <v>40</v>
      </c>
      <c r="H32" s="58" t="str">
        <f>IF(F32="","",F32*'各種係数 (2023年実績以降)'!$H$29)</f>
        <v/>
      </c>
      <c r="I32" s="57"/>
      <c r="J32" s="116" t="s">
        <v>40</v>
      </c>
      <c r="K32" s="58" t="str">
        <f>IF(I32="","",I32*'各種係数 (2023年実績以降)'!$H$29)</f>
        <v/>
      </c>
      <c r="L32" s="57"/>
      <c r="M32" s="116" t="s">
        <v>40</v>
      </c>
      <c r="N32" s="58" t="str">
        <f>IF(L32="","",L32*'各種係数 (2023年実績以降)'!$H$29)</f>
        <v/>
      </c>
      <c r="O32" s="57"/>
      <c r="P32" s="116" t="s">
        <v>40</v>
      </c>
      <c r="Q32" s="58" t="str">
        <f>IF(O32="","",O32*'各種係数 (2023年実績以降)'!$H$29)</f>
        <v/>
      </c>
      <c r="R32" s="57"/>
      <c r="S32" s="116" t="s">
        <v>40</v>
      </c>
      <c r="T32" s="58" t="str">
        <f>IF(R32="","",R32*'各種係数 (2023年実績以降)'!$H$29)</f>
        <v/>
      </c>
      <c r="U32" s="57"/>
      <c r="V32" s="116" t="s">
        <v>40</v>
      </c>
      <c r="W32" s="58" t="str">
        <f>IF(U32="","",U32*'各種係数 (2023年実績以降)'!$H$29)</f>
        <v/>
      </c>
      <c r="X32" s="57"/>
      <c r="Y32" s="116" t="s">
        <v>40</v>
      </c>
      <c r="Z32" s="58" t="str">
        <f>IF(X32="","",X32*'各種係数 (2023年実績以降)'!$H$29)</f>
        <v/>
      </c>
      <c r="AA32" s="57"/>
      <c r="AB32" s="116" t="s">
        <v>40</v>
      </c>
      <c r="AC32" s="58" t="str">
        <f>IF(AA32="","",AA32*'各種係数 (2023年実績以降)'!$H$29)</f>
        <v/>
      </c>
      <c r="AD32" s="57"/>
      <c r="AE32" s="116" t="s">
        <v>40</v>
      </c>
      <c r="AF32" s="58" t="str">
        <f>IF(AD32="","",AD32*'各種係数 (2023年実績以降)'!$H$29)</f>
        <v/>
      </c>
      <c r="AG32" s="57"/>
      <c r="AH32" s="116" t="s">
        <v>40</v>
      </c>
      <c r="AI32" s="58" t="str">
        <f>IF(AG32="","",AG32*'各種係数 (2023年実績以降)'!$H$29)</f>
        <v/>
      </c>
      <c r="AJ32" s="57"/>
      <c r="AK32" s="116" t="s">
        <v>40</v>
      </c>
      <c r="AL32" s="58" t="str">
        <f>IF(AJ32="","",AJ32*'各種係数 (2023年実績以降)'!$H$29)</f>
        <v/>
      </c>
      <c r="AM32" s="115"/>
      <c r="AN32" s="67">
        <f t="shared" si="0"/>
        <v>0</v>
      </c>
      <c r="AO32" s="116" t="s">
        <v>40</v>
      </c>
      <c r="AP32" s="60">
        <f>IF(AN32="","",AN32*'各種係数 (2023年実績以降)'!H29)</f>
        <v>0</v>
      </c>
      <c r="AS32" s="103"/>
    </row>
    <row r="33" spans="1:45" ht="38.1" customHeight="1">
      <c r="A33" s="1">
        <v>26</v>
      </c>
      <c r="B33" s="93" t="s">
        <v>25</v>
      </c>
      <c r="C33" s="57"/>
      <c r="D33" s="87" t="s">
        <v>40</v>
      </c>
      <c r="E33" s="58" t="str">
        <f>IF(C33="","",C33*'各種係数 (2023年実績以降)'!$H$30)</f>
        <v/>
      </c>
      <c r="F33" s="57"/>
      <c r="G33" s="116" t="s">
        <v>40</v>
      </c>
      <c r="H33" s="58" t="str">
        <f>IF(F33="","",F33*'各種係数 (2023年実績以降)'!$H$30)</f>
        <v/>
      </c>
      <c r="I33" s="57"/>
      <c r="J33" s="116" t="s">
        <v>40</v>
      </c>
      <c r="K33" s="58" t="str">
        <f>IF(I33="","",I33*'各種係数 (2023年実績以降)'!$H$30)</f>
        <v/>
      </c>
      <c r="L33" s="57"/>
      <c r="M33" s="116" t="s">
        <v>40</v>
      </c>
      <c r="N33" s="58" t="str">
        <f>IF(L33="","",L33*'各種係数 (2023年実績以降)'!$H$30)</f>
        <v/>
      </c>
      <c r="O33" s="57"/>
      <c r="P33" s="116" t="s">
        <v>40</v>
      </c>
      <c r="Q33" s="58" t="str">
        <f>IF(O33="","",O33*'各種係数 (2023年実績以降)'!$H$30)</f>
        <v/>
      </c>
      <c r="R33" s="57"/>
      <c r="S33" s="116" t="s">
        <v>40</v>
      </c>
      <c r="T33" s="58" t="str">
        <f>IF(R33="","",R33*'各種係数 (2023年実績以降)'!$H$30)</f>
        <v/>
      </c>
      <c r="U33" s="57"/>
      <c r="V33" s="116" t="s">
        <v>40</v>
      </c>
      <c r="W33" s="58" t="str">
        <f>IF(U33="","",U33*'各種係数 (2023年実績以降)'!$H$30)</f>
        <v/>
      </c>
      <c r="X33" s="57"/>
      <c r="Y33" s="116" t="s">
        <v>40</v>
      </c>
      <c r="Z33" s="58" t="str">
        <f>IF(X33="","",X33*'各種係数 (2023年実績以降)'!$H$30)</f>
        <v/>
      </c>
      <c r="AA33" s="57"/>
      <c r="AB33" s="116" t="s">
        <v>40</v>
      </c>
      <c r="AC33" s="58" t="str">
        <f>IF(AA33="","",AA33*'各種係数 (2023年実績以降)'!$H$30)</f>
        <v/>
      </c>
      <c r="AD33" s="57"/>
      <c r="AE33" s="116" t="s">
        <v>40</v>
      </c>
      <c r="AF33" s="58" t="str">
        <f>IF(AD33="","",AD33*'各種係数 (2023年実績以降)'!$H$30)</f>
        <v/>
      </c>
      <c r="AG33" s="57"/>
      <c r="AH33" s="116" t="s">
        <v>40</v>
      </c>
      <c r="AI33" s="58" t="str">
        <f>IF(AG33="","",AG33*'各種係数 (2023年実績以降)'!$H$30)</f>
        <v/>
      </c>
      <c r="AJ33" s="57"/>
      <c r="AK33" s="116" t="s">
        <v>40</v>
      </c>
      <c r="AL33" s="58" t="str">
        <f>IF(AJ33="","",AJ33*'各種係数 (2023年実績以降)'!$H$30)</f>
        <v/>
      </c>
      <c r="AM33" s="115"/>
      <c r="AN33" s="67">
        <f t="shared" si="0"/>
        <v>0</v>
      </c>
      <c r="AO33" s="116" t="s">
        <v>40</v>
      </c>
      <c r="AP33" s="60">
        <f>IF(AN33="","",AN33*'各種係数 (2023年実績以降)'!H30)</f>
        <v>0</v>
      </c>
      <c r="AS33" s="103"/>
    </row>
    <row r="34" spans="1:45" ht="38.1" customHeight="1">
      <c r="A34" s="1">
        <v>27</v>
      </c>
      <c r="B34" s="93" t="s">
        <v>74</v>
      </c>
      <c r="C34" s="57"/>
      <c r="D34" s="87" t="s">
        <v>40</v>
      </c>
      <c r="E34" s="58" t="str">
        <f>IF(C34="","",C34*'各種係数 (2023年実績以降)'!$H$31)</f>
        <v/>
      </c>
      <c r="F34" s="57"/>
      <c r="G34" s="116" t="s">
        <v>40</v>
      </c>
      <c r="H34" s="58" t="str">
        <f>IF(F34="","",F34*'各種係数 (2023年実績以降)'!$H$31)</f>
        <v/>
      </c>
      <c r="I34" s="57"/>
      <c r="J34" s="116" t="s">
        <v>40</v>
      </c>
      <c r="K34" s="58" t="str">
        <f>IF(I34="","",I34*'各種係数 (2023年実績以降)'!$H$31)</f>
        <v/>
      </c>
      <c r="L34" s="57"/>
      <c r="M34" s="116" t="s">
        <v>40</v>
      </c>
      <c r="N34" s="58" t="str">
        <f>IF(L34="","",L34*'各種係数 (2023年実績以降)'!$H$31)</f>
        <v/>
      </c>
      <c r="O34" s="57"/>
      <c r="P34" s="116" t="s">
        <v>40</v>
      </c>
      <c r="Q34" s="58" t="str">
        <f>IF(O34="","",O34*'各種係数 (2023年実績以降)'!$H$31)</f>
        <v/>
      </c>
      <c r="R34" s="57"/>
      <c r="S34" s="116" t="s">
        <v>40</v>
      </c>
      <c r="T34" s="58" t="str">
        <f>IF(R34="","",R34*'各種係数 (2023年実績以降)'!$H$31)</f>
        <v/>
      </c>
      <c r="U34" s="57"/>
      <c r="V34" s="116" t="s">
        <v>40</v>
      </c>
      <c r="W34" s="58" t="str">
        <f>IF(U34="","",U34*'各種係数 (2023年実績以降)'!$H$31)</f>
        <v/>
      </c>
      <c r="X34" s="57"/>
      <c r="Y34" s="116" t="s">
        <v>40</v>
      </c>
      <c r="Z34" s="58" t="str">
        <f>IF(X34="","",X34*'各種係数 (2023年実績以降)'!$H$31)</f>
        <v/>
      </c>
      <c r="AA34" s="57"/>
      <c r="AB34" s="116" t="s">
        <v>40</v>
      </c>
      <c r="AC34" s="58" t="str">
        <f>IF(AA34="","",AA34*'各種係数 (2023年実績以降)'!$H$31)</f>
        <v/>
      </c>
      <c r="AD34" s="57"/>
      <c r="AE34" s="116" t="s">
        <v>40</v>
      </c>
      <c r="AF34" s="58" t="str">
        <f>IF(AD34="","",AD34*'各種係数 (2023年実績以降)'!$H$31)</f>
        <v/>
      </c>
      <c r="AG34" s="57"/>
      <c r="AH34" s="116" t="s">
        <v>40</v>
      </c>
      <c r="AI34" s="58" t="str">
        <f>IF(AG34="","",AG34*'各種係数 (2023年実績以降)'!$H$31)</f>
        <v/>
      </c>
      <c r="AJ34" s="57"/>
      <c r="AK34" s="116" t="s">
        <v>40</v>
      </c>
      <c r="AL34" s="58" t="str">
        <f>IF(AJ34="","",AJ34*'各種係数 (2023年実績以降)'!$H$31)</f>
        <v/>
      </c>
      <c r="AM34" s="115"/>
      <c r="AN34" s="67">
        <f t="shared" si="0"/>
        <v>0</v>
      </c>
      <c r="AO34" s="116" t="s">
        <v>40</v>
      </c>
      <c r="AP34" s="60">
        <f>IF(AN34="","",AN34*'各種係数 (2023年実績以降)'!H31)</f>
        <v>0</v>
      </c>
      <c r="AS34" s="103"/>
    </row>
    <row r="35" spans="1:45" ht="38.1" customHeight="1">
      <c r="A35" s="1">
        <v>28</v>
      </c>
      <c r="B35" s="93" t="s">
        <v>26</v>
      </c>
      <c r="C35" s="57"/>
      <c r="D35" s="87" t="s">
        <v>40</v>
      </c>
      <c r="E35" s="58" t="str">
        <f>IF(C35="","",C35*'各種係数 (2023年実績以降)'!$H$32)</f>
        <v/>
      </c>
      <c r="F35" s="57"/>
      <c r="G35" s="116" t="s">
        <v>40</v>
      </c>
      <c r="H35" s="58" t="str">
        <f>IF(F35="","",F35*'各種係数 (2023年実績以降)'!$H$32)</f>
        <v/>
      </c>
      <c r="I35" s="57"/>
      <c r="J35" s="116" t="s">
        <v>40</v>
      </c>
      <c r="K35" s="58" t="str">
        <f>IF(I35="","",I35*'各種係数 (2023年実績以降)'!$H$32)</f>
        <v/>
      </c>
      <c r="L35" s="57"/>
      <c r="M35" s="116" t="s">
        <v>40</v>
      </c>
      <c r="N35" s="58" t="str">
        <f>IF(L35="","",L35*'各種係数 (2023年実績以降)'!$H$32)</f>
        <v/>
      </c>
      <c r="O35" s="57"/>
      <c r="P35" s="116" t="s">
        <v>40</v>
      </c>
      <c r="Q35" s="58" t="str">
        <f>IF(O35="","",O35*'各種係数 (2023年実績以降)'!$H$32)</f>
        <v/>
      </c>
      <c r="R35" s="57"/>
      <c r="S35" s="116" t="s">
        <v>40</v>
      </c>
      <c r="T35" s="58" t="str">
        <f>IF(R35="","",R35*'各種係数 (2023年実績以降)'!$H$32)</f>
        <v/>
      </c>
      <c r="U35" s="57"/>
      <c r="V35" s="116" t="s">
        <v>40</v>
      </c>
      <c r="W35" s="58" t="str">
        <f>IF(U35="","",U35*'各種係数 (2023年実績以降)'!$H$32)</f>
        <v/>
      </c>
      <c r="X35" s="57"/>
      <c r="Y35" s="116" t="s">
        <v>40</v>
      </c>
      <c r="Z35" s="58" t="str">
        <f>IF(X35="","",X35*'各種係数 (2023年実績以降)'!$H$32)</f>
        <v/>
      </c>
      <c r="AA35" s="57"/>
      <c r="AB35" s="116" t="s">
        <v>40</v>
      </c>
      <c r="AC35" s="58" t="str">
        <f>IF(AA35="","",AA35*'各種係数 (2023年実績以降)'!$H$32)</f>
        <v/>
      </c>
      <c r="AD35" s="57"/>
      <c r="AE35" s="116" t="s">
        <v>40</v>
      </c>
      <c r="AF35" s="58" t="str">
        <f>IF(AD35="","",AD35*'各種係数 (2023年実績以降)'!$H$32)</f>
        <v/>
      </c>
      <c r="AG35" s="57"/>
      <c r="AH35" s="116" t="s">
        <v>40</v>
      </c>
      <c r="AI35" s="58" t="str">
        <f>IF(AG35="","",AG35*'各種係数 (2023年実績以降)'!$H$32)</f>
        <v/>
      </c>
      <c r="AJ35" s="57"/>
      <c r="AK35" s="116" t="s">
        <v>40</v>
      </c>
      <c r="AL35" s="58" t="str">
        <f>IF(AJ35="","",AJ35*'各種係数 (2023年実績以降)'!$H$32)</f>
        <v/>
      </c>
      <c r="AM35" s="115"/>
      <c r="AN35" s="67">
        <f t="shared" si="0"/>
        <v>0</v>
      </c>
      <c r="AO35" s="116" t="s">
        <v>40</v>
      </c>
      <c r="AP35" s="60">
        <f>IF(AN35="","",AN35*'各種係数 (2023年実績以降)'!H32)</f>
        <v>0</v>
      </c>
      <c r="AS35" s="103"/>
    </row>
    <row r="36" spans="1:45" ht="38.1" customHeight="1">
      <c r="A36" s="1">
        <v>29</v>
      </c>
      <c r="B36" s="93" t="s">
        <v>77</v>
      </c>
      <c r="C36" s="57"/>
      <c r="D36" s="8" t="s">
        <v>38</v>
      </c>
      <c r="E36" s="58" t="str">
        <f>IF(C36="","",C36*'各種係数 (2023年実績以降)'!$H$33)</f>
        <v/>
      </c>
      <c r="F36" s="57"/>
      <c r="G36" s="8" t="s">
        <v>38</v>
      </c>
      <c r="H36" s="58" t="str">
        <f>IF(F36="","",F36*'各種係数 (2023年実績以降)'!$H$33)</f>
        <v/>
      </c>
      <c r="I36" s="57"/>
      <c r="J36" s="8" t="s">
        <v>38</v>
      </c>
      <c r="K36" s="58" t="str">
        <f>IF(I36="","",I36*'各種係数 (2023年実績以降)'!$H$33)</f>
        <v/>
      </c>
      <c r="L36" s="57"/>
      <c r="M36" s="8" t="s">
        <v>38</v>
      </c>
      <c r="N36" s="58" t="str">
        <f>IF(L36="","",L36*'各種係数 (2023年実績以降)'!$H$33)</f>
        <v/>
      </c>
      <c r="O36" s="57"/>
      <c r="P36" s="8" t="s">
        <v>38</v>
      </c>
      <c r="Q36" s="58" t="str">
        <f>IF(O36="","",O36*'各種係数 (2023年実績以降)'!$H$33)</f>
        <v/>
      </c>
      <c r="R36" s="57"/>
      <c r="S36" s="8" t="s">
        <v>38</v>
      </c>
      <c r="T36" s="58" t="str">
        <f>IF(R36="","",R36*'各種係数 (2023年実績以降)'!$H$33)</f>
        <v/>
      </c>
      <c r="U36" s="57"/>
      <c r="V36" s="8" t="s">
        <v>38</v>
      </c>
      <c r="W36" s="58" t="str">
        <f>IF(U36="","",U36*'各種係数 (2023年実績以降)'!$H$33)</f>
        <v/>
      </c>
      <c r="X36" s="57"/>
      <c r="Y36" s="8" t="s">
        <v>38</v>
      </c>
      <c r="Z36" s="58" t="str">
        <f>IF(X36="","",X36*'各種係数 (2023年実績以降)'!$H$33)</f>
        <v/>
      </c>
      <c r="AA36" s="57"/>
      <c r="AB36" s="8" t="s">
        <v>38</v>
      </c>
      <c r="AC36" s="58" t="str">
        <f>IF(AA36="","",AA36*'各種係数 (2023年実績以降)'!$H$33)</f>
        <v/>
      </c>
      <c r="AD36" s="57"/>
      <c r="AE36" s="8" t="s">
        <v>38</v>
      </c>
      <c r="AF36" s="58" t="str">
        <f>IF(AD36="","",AD36*'各種係数 (2023年実績以降)'!$H$33)</f>
        <v/>
      </c>
      <c r="AG36" s="57"/>
      <c r="AH36" s="8" t="s">
        <v>38</v>
      </c>
      <c r="AI36" s="58" t="str">
        <f>IF(AG36="","",AG36*'各種係数 (2023年実績以降)'!$H$33)</f>
        <v/>
      </c>
      <c r="AJ36" s="57"/>
      <c r="AK36" s="8" t="s">
        <v>38</v>
      </c>
      <c r="AL36" s="58" t="str">
        <f>IF(AJ36="","",AJ36*'各種係数 (2023年実績以降)'!$H$33)</f>
        <v/>
      </c>
      <c r="AM36" s="115"/>
      <c r="AN36" s="67">
        <f t="shared" si="0"/>
        <v>0</v>
      </c>
      <c r="AO36" s="8" t="s">
        <v>38</v>
      </c>
      <c r="AP36" s="60">
        <f>IF(AN36="","",AN36*'各種係数 (2023年実績以降)'!H33)</f>
        <v>0</v>
      </c>
      <c r="AS36" s="103"/>
    </row>
    <row r="37" spans="1:45" ht="38.1" customHeight="1">
      <c r="A37" s="1">
        <v>30</v>
      </c>
      <c r="B37" s="93" t="s">
        <v>78</v>
      </c>
      <c r="C37" s="57"/>
      <c r="D37" s="8" t="s">
        <v>38</v>
      </c>
      <c r="E37" s="58" t="str">
        <f>IF(C37="","",C37*'各種係数 (2023年実績以降)'!$H$34)</f>
        <v/>
      </c>
      <c r="F37" s="57"/>
      <c r="G37" s="8" t="s">
        <v>38</v>
      </c>
      <c r="H37" s="58" t="str">
        <f>IF(F37="","",F37*'各種係数 (2023年実績以降)'!$H$34)</f>
        <v/>
      </c>
      <c r="I37" s="57"/>
      <c r="J37" s="8" t="s">
        <v>38</v>
      </c>
      <c r="K37" s="58" t="str">
        <f>IF(I37="","",I37*'各種係数 (2023年実績以降)'!$H$34)</f>
        <v/>
      </c>
      <c r="L37" s="57"/>
      <c r="M37" s="8" t="s">
        <v>38</v>
      </c>
      <c r="N37" s="58" t="str">
        <f>IF(L37="","",L37*'各種係数 (2023年実績以降)'!$H$34)</f>
        <v/>
      </c>
      <c r="O37" s="57"/>
      <c r="P37" s="8" t="s">
        <v>38</v>
      </c>
      <c r="Q37" s="58" t="str">
        <f>IF(O37="","",O37*'各種係数 (2023年実績以降)'!$H$34)</f>
        <v/>
      </c>
      <c r="R37" s="57"/>
      <c r="S37" s="8" t="s">
        <v>38</v>
      </c>
      <c r="T37" s="58" t="str">
        <f>IF(R37="","",R37*'各種係数 (2023年実績以降)'!$H$34)</f>
        <v/>
      </c>
      <c r="U37" s="57"/>
      <c r="V37" s="8" t="s">
        <v>38</v>
      </c>
      <c r="W37" s="58" t="str">
        <f>IF(U37="","",U37*'各種係数 (2023年実績以降)'!$H$34)</f>
        <v/>
      </c>
      <c r="X37" s="57"/>
      <c r="Y37" s="8" t="s">
        <v>38</v>
      </c>
      <c r="Z37" s="58" t="str">
        <f>IF(X37="","",X37*'各種係数 (2023年実績以降)'!$H$34)</f>
        <v/>
      </c>
      <c r="AA37" s="57"/>
      <c r="AB37" s="8" t="s">
        <v>38</v>
      </c>
      <c r="AC37" s="58" t="str">
        <f>IF(AA37="","",AA37*'各種係数 (2023年実績以降)'!$H$34)</f>
        <v/>
      </c>
      <c r="AD37" s="57"/>
      <c r="AE37" s="8" t="s">
        <v>38</v>
      </c>
      <c r="AF37" s="58" t="str">
        <f>IF(AD37="","",AD37*'各種係数 (2023年実績以降)'!$H$34)</f>
        <v/>
      </c>
      <c r="AG37" s="57"/>
      <c r="AH37" s="8" t="s">
        <v>38</v>
      </c>
      <c r="AI37" s="58" t="str">
        <f>IF(AG37="","",AG37*'各種係数 (2023年実績以降)'!$H$34)</f>
        <v/>
      </c>
      <c r="AJ37" s="57"/>
      <c r="AK37" s="8" t="s">
        <v>38</v>
      </c>
      <c r="AL37" s="58" t="str">
        <f>IF(AJ37="","",AJ37*'各種係数 (2023年実績以降)'!$H$34)</f>
        <v/>
      </c>
      <c r="AM37" s="115"/>
      <c r="AN37" s="67">
        <f t="shared" si="0"/>
        <v>0</v>
      </c>
      <c r="AO37" s="8" t="s">
        <v>38</v>
      </c>
      <c r="AP37" s="60">
        <f>IF(AN37="","",AN37*'各種係数 (2023年実績以降)'!H34)</f>
        <v>0</v>
      </c>
      <c r="AS37" s="103"/>
    </row>
    <row r="38" spans="1:45" ht="38.1" customHeight="1">
      <c r="A38" s="1">
        <v>31</v>
      </c>
      <c r="B38" s="93" t="s">
        <v>79</v>
      </c>
      <c r="C38" s="57"/>
      <c r="D38" s="8" t="s">
        <v>38</v>
      </c>
      <c r="E38" s="58" t="str">
        <f>IF(C38="","",C38*'各種係数 (2023年実績以降)'!$H$35)</f>
        <v/>
      </c>
      <c r="F38" s="57"/>
      <c r="G38" s="8" t="s">
        <v>38</v>
      </c>
      <c r="H38" s="58" t="str">
        <f>IF(F38="","",F38*'各種係数 (2023年実績以降)'!$H$35)</f>
        <v/>
      </c>
      <c r="I38" s="57"/>
      <c r="J38" s="8" t="s">
        <v>38</v>
      </c>
      <c r="K38" s="58" t="str">
        <f>IF(I38="","",I38*'各種係数 (2023年実績以降)'!$H$35)</f>
        <v/>
      </c>
      <c r="L38" s="57"/>
      <c r="M38" s="8" t="s">
        <v>38</v>
      </c>
      <c r="N38" s="58" t="str">
        <f>IF(L38="","",L38*'各種係数 (2023年実績以降)'!$H$35)</f>
        <v/>
      </c>
      <c r="O38" s="57"/>
      <c r="P38" s="8" t="s">
        <v>38</v>
      </c>
      <c r="Q38" s="58" t="str">
        <f>IF(O38="","",O38*'各種係数 (2023年実績以降)'!$H$35)</f>
        <v/>
      </c>
      <c r="R38" s="57"/>
      <c r="S38" s="8" t="s">
        <v>38</v>
      </c>
      <c r="T38" s="58" t="str">
        <f>IF(R38="","",R38*'各種係数 (2023年実績以降)'!$H$35)</f>
        <v/>
      </c>
      <c r="U38" s="57"/>
      <c r="V38" s="8" t="s">
        <v>38</v>
      </c>
      <c r="W38" s="58" t="str">
        <f>IF(U38="","",U38*'各種係数 (2023年実績以降)'!$H$35)</f>
        <v/>
      </c>
      <c r="X38" s="57"/>
      <c r="Y38" s="8" t="s">
        <v>38</v>
      </c>
      <c r="Z38" s="58" t="str">
        <f>IF(X38="","",X38*'各種係数 (2023年実績以降)'!$H$35)</f>
        <v/>
      </c>
      <c r="AA38" s="57"/>
      <c r="AB38" s="8" t="s">
        <v>38</v>
      </c>
      <c r="AC38" s="58" t="str">
        <f>IF(AA38="","",AA38*'各種係数 (2023年実績以降)'!$H$35)</f>
        <v/>
      </c>
      <c r="AD38" s="57"/>
      <c r="AE38" s="8" t="s">
        <v>38</v>
      </c>
      <c r="AF38" s="58" t="str">
        <f>IF(AD38="","",AD38*'各種係数 (2023年実績以降)'!$H$35)</f>
        <v/>
      </c>
      <c r="AG38" s="57"/>
      <c r="AH38" s="8" t="s">
        <v>38</v>
      </c>
      <c r="AI38" s="58" t="str">
        <f>IF(AG38="","",AG38*'各種係数 (2023年実績以降)'!$H$35)</f>
        <v/>
      </c>
      <c r="AJ38" s="57"/>
      <c r="AK38" s="8" t="s">
        <v>38</v>
      </c>
      <c r="AL38" s="58" t="str">
        <f>IF(AJ38="","",AJ38*'各種係数 (2023年実績以降)'!$H$35)</f>
        <v/>
      </c>
      <c r="AM38" s="115"/>
      <c r="AN38" s="67">
        <f t="shared" si="0"/>
        <v>0</v>
      </c>
      <c r="AO38" s="8" t="s">
        <v>38</v>
      </c>
      <c r="AP38" s="60">
        <f>IF(AN38="","",AN38*'各種係数 (2023年実績以降)'!H35)</f>
        <v>0</v>
      </c>
      <c r="AS38" s="103"/>
    </row>
    <row r="39" spans="1:45" ht="38.1" customHeight="1">
      <c r="A39" s="1">
        <v>32</v>
      </c>
      <c r="B39" s="93" t="s">
        <v>80</v>
      </c>
      <c r="C39" s="57"/>
      <c r="D39" s="8" t="s">
        <v>38</v>
      </c>
      <c r="E39" s="58" t="str">
        <f>IF(C39="","",C39*'各種係数 (2023年実績以降)'!$H$36)</f>
        <v/>
      </c>
      <c r="F39" s="57"/>
      <c r="G39" s="8" t="s">
        <v>38</v>
      </c>
      <c r="H39" s="58" t="str">
        <f>IF(F39="","",F39*'各種係数 (2023年実績以降)'!$H$36)</f>
        <v/>
      </c>
      <c r="I39" s="57"/>
      <c r="J39" s="8" t="s">
        <v>38</v>
      </c>
      <c r="K39" s="58" t="str">
        <f>IF(I39="","",I39*'各種係数 (2023年実績以降)'!$H$36)</f>
        <v/>
      </c>
      <c r="L39" s="57"/>
      <c r="M39" s="8" t="s">
        <v>38</v>
      </c>
      <c r="N39" s="58" t="str">
        <f>IF(L39="","",L39*'各種係数 (2023年実績以降)'!$H$36)</f>
        <v/>
      </c>
      <c r="O39" s="57"/>
      <c r="P39" s="8" t="s">
        <v>38</v>
      </c>
      <c r="Q39" s="58" t="str">
        <f>IF(O39="","",O39*'各種係数 (2023年実績以降)'!$H$36)</f>
        <v/>
      </c>
      <c r="R39" s="57"/>
      <c r="S39" s="8" t="s">
        <v>38</v>
      </c>
      <c r="T39" s="58" t="str">
        <f>IF(R39="","",R39*'各種係数 (2023年実績以降)'!$H$36)</f>
        <v/>
      </c>
      <c r="U39" s="57"/>
      <c r="V39" s="8" t="s">
        <v>38</v>
      </c>
      <c r="W39" s="58" t="str">
        <f>IF(U39="","",U39*'各種係数 (2023年実績以降)'!$H$36)</f>
        <v/>
      </c>
      <c r="X39" s="57"/>
      <c r="Y39" s="8" t="s">
        <v>38</v>
      </c>
      <c r="Z39" s="58" t="str">
        <f>IF(X39="","",X39*'各種係数 (2023年実績以降)'!$H$36)</f>
        <v/>
      </c>
      <c r="AA39" s="57"/>
      <c r="AB39" s="8" t="s">
        <v>38</v>
      </c>
      <c r="AC39" s="58" t="str">
        <f>IF(AA39="","",AA39*'各種係数 (2023年実績以降)'!$H$36)</f>
        <v/>
      </c>
      <c r="AD39" s="57"/>
      <c r="AE39" s="8" t="s">
        <v>38</v>
      </c>
      <c r="AF39" s="58" t="str">
        <f>IF(AD39="","",AD39*'各種係数 (2023年実績以降)'!$H$36)</f>
        <v/>
      </c>
      <c r="AG39" s="57"/>
      <c r="AH39" s="8" t="s">
        <v>38</v>
      </c>
      <c r="AI39" s="58" t="str">
        <f>IF(AG39="","",AG39*'各種係数 (2023年実績以降)'!$H$36)</f>
        <v/>
      </c>
      <c r="AJ39" s="57"/>
      <c r="AK39" s="8" t="s">
        <v>38</v>
      </c>
      <c r="AL39" s="58" t="str">
        <f>IF(AJ39="","",AJ39*'各種係数 (2023年実績以降)'!$H$36)</f>
        <v/>
      </c>
      <c r="AM39" s="115"/>
      <c r="AN39" s="67">
        <f t="shared" si="0"/>
        <v>0</v>
      </c>
      <c r="AO39" s="8" t="s">
        <v>38</v>
      </c>
      <c r="AP39" s="60">
        <f>IF(AN39="","",AN39*'各種係数 (2023年実績以降)'!H36)</f>
        <v>0</v>
      </c>
      <c r="AS39" s="103"/>
    </row>
    <row r="40" spans="1:45" ht="38.1" customHeight="1">
      <c r="A40" s="1">
        <v>33</v>
      </c>
      <c r="B40" s="93" t="s">
        <v>81</v>
      </c>
      <c r="C40" s="57"/>
      <c r="D40" s="8" t="s">
        <v>38</v>
      </c>
      <c r="E40" s="58" t="str">
        <f>IF(C40="","",C40*'各種係数 (2023年実績以降)'!$H$37)</f>
        <v/>
      </c>
      <c r="F40" s="57"/>
      <c r="G40" s="8" t="s">
        <v>38</v>
      </c>
      <c r="H40" s="58" t="str">
        <f>IF(F40="","",F40*'各種係数 (2023年実績以降)'!$H$37)</f>
        <v/>
      </c>
      <c r="I40" s="57"/>
      <c r="J40" s="8" t="s">
        <v>38</v>
      </c>
      <c r="K40" s="58" t="str">
        <f>IF(I40="","",I40*'各種係数 (2023年実績以降)'!$H$37)</f>
        <v/>
      </c>
      <c r="L40" s="57"/>
      <c r="M40" s="8" t="s">
        <v>38</v>
      </c>
      <c r="N40" s="58" t="str">
        <f>IF(L40="","",L40*'各種係数 (2023年実績以降)'!$H$37)</f>
        <v/>
      </c>
      <c r="O40" s="57"/>
      <c r="P40" s="8" t="s">
        <v>38</v>
      </c>
      <c r="Q40" s="58" t="str">
        <f>IF(O40="","",O40*'各種係数 (2023年実績以降)'!$H$37)</f>
        <v/>
      </c>
      <c r="R40" s="57"/>
      <c r="S40" s="8" t="s">
        <v>38</v>
      </c>
      <c r="T40" s="58" t="str">
        <f>IF(R40="","",R40*'各種係数 (2023年実績以降)'!$H$37)</f>
        <v/>
      </c>
      <c r="U40" s="57"/>
      <c r="V40" s="8" t="s">
        <v>38</v>
      </c>
      <c r="W40" s="58" t="str">
        <f>IF(U40="","",U40*'各種係数 (2023年実績以降)'!$H$37)</f>
        <v/>
      </c>
      <c r="X40" s="57"/>
      <c r="Y40" s="8" t="s">
        <v>38</v>
      </c>
      <c r="Z40" s="58" t="str">
        <f>IF(X40="","",X40*'各種係数 (2023年実績以降)'!$H$37)</f>
        <v/>
      </c>
      <c r="AA40" s="57"/>
      <c r="AB40" s="8" t="s">
        <v>38</v>
      </c>
      <c r="AC40" s="58" t="str">
        <f>IF(AA40="","",AA40*'各種係数 (2023年実績以降)'!$H$37)</f>
        <v/>
      </c>
      <c r="AD40" s="57"/>
      <c r="AE40" s="8" t="s">
        <v>38</v>
      </c>
      <c r="AF40" s="58" t="str">
        <f>IF(AD40="","",AD40*'各種係数 (2023年実績以降)'!$H$37)</f>
        <v/>
      </c>
      <c r="AG40" s="57"/>
      <c r="AH40" s="8" t="s">
        <v>38</v>
      </c>
      <c r="AI40" s="58" t="str">
        <f>IF(AG40="","",AG40*'各種係数 (2023年実績以降)'!$H$37)</f>
        <v/>
      </c>
      <c r="AJ40" s="57"/>
      <c r="AK40" s="8" t="s">
        <v>38</v>
      </c>
      <c r="AL40" s="58" t="str">
        <f>IF(AJ40="","",AJ40*'各種係数 (2023年実績以降)'!$H$37)</f>
        <v/>
      </c>
      <c r="AM40" s="115"/>
      <c r="AN40" s="67">
        <f t="shared" si="0"/>
        <v>0</v>
      </c>
      <c r="AO40" s="8" t="s">
        <v>38</v>
      </c>
      <c r="AP40" s="60">
        <f>IF(AN40="","",AN40*'各種係数 (2023年実績以降)'!H37)</f>
        <v>0</v>
      </c>
      <c r="AS40" s="103"/>
    </row>
    <row r="41" spans="1:45" ht="41.25" customHeight="1">
      <c r="A41" s="1">
        <v>34</v>
      </c>
      <c r="B41" s="94" t="s">
        <v>83</v>
      </c>
      <c r="C41" s="57"/>
      <c r="D41" s="8" t="s">
        <v>39</v>
      </c>
      <c r="E41" s="58" t="str">
        <f>IF(C41="","",C41*'各種係数 (2023年実績以降)'!$H$38)</f>
        <v/>
      </c>
      <c r="F41" s="57"/>
      <c r="G41" s="8" t="s">
        <v>39</v>
      </c>
      <c r="H41" s="58" t="str">
        <f>IF(F41="","",F41*'各種係数 (2023年実績以降)'!$H$38)</f>
        <v/>
      </c>
      <c r="I41" s="57"/>
      <c r="J41" s="8" t="s">
        <v>39</v>
      </c>
      <c r="K41" s="58" t="str">
        <f>IF(I41="","",I41*'各種係数 (2023年実績以降)'!$H$38)</f>
        <v/>
      </c>
      <c r="L41" s="57"/>
      <c r="M41" s="8" t="s">
        <v>39</v>
      </c>
      <c r="N41" s="58" t="str">
        <f>IF(L41="","",L41*'各種係数 (2023年実績以降)'!$H$38)</f>
        <v/>
      </c>
      <c r="O41" s="57"/>
      <c r="P41" s="8" t="s">
        <v>39</v>
      </c>
      <c r="Q41" s="58" t="str">
        <f>IF(O41="","",O41*'各種係数 (2023年実績以降)'!$H$38)</f>
        <v/>
      </c>
      <c r="R41" s="57"/>
      <c r="S41" s="8" t="s">
        <v>39</v>
      </c>
      <c r="T41" s="58" t="str">
        <f>IF(R41="","",R41*'各種係数 (2023年実績以降)'!$H$38)</f>
        <v/>
      </c>
      <c r="U41" s="57"/>
      <c r="V41" s="8" t="s">
        <v>39</v>
      </c>
      <c r="W41" s="58" t="str">
        <f>IF(U41="","",U41*'各種係数 (2023年実績以降)'!$H$38)</f>
        <v/>
      </c>
      <c r="X41" s="57"/>
      <c r="Y41" s="8" t="s">
        <v>39</v>
      </c>
      <c r="Z41" s="58" t="str">
        <f>IF(X41="","",X41*'各種係数 (2023年実績以降)'!$H$38)</f>
        <v/>
      </c>
      <c r="AA41" s="57"/>
      <c r="AB41" s="8" t="s">
        <v>39</v>
      </c>
      <c r="AC41" s="58" t="str">
        <f>IF(AA41="","",AA41*'各種係数 (2023年実績以降)'!$H$38)</f>
        <v/>
      </c>
      <c r="AD41" s="57"/>
      <c r="AE41" s="8" t="s">
        <v>39</v>
      </c>
      <c r="AF41" s="58" t="str">
        <f>IF(AD41="","",AD41*'各種係数 (2023年実績以降)'!$H$38)</f>
        <v/>
      </c>
      <c r="AG41" s="57"/>
      <c r="AH41" s="8" t="s">
        <v>39</v>
      </c>
      <c r="AI41" s="58" t="str">
        <f>IF(AG41="","",AG41*'各種係数 (2023年実績以降)'!$H$38)</f>
        <v/>
      </c>
      <c r="AJ41" s="57"/>
      <c r="AK41" s="8" t="s">
        <v>39</v>
      </c>
      <c r="AL41" s="58" t="str">
        <f>IF(AJ41="","",AJ41*'各種係数 (2023年実績以降)'!$H$38)</f>
        <v/>
      </c>
      <c r="AM41" s="115"/>
      <c r="AN41" s="67">
        <f t="shared" si="0"/>
        <v>0</v>
      </c>
      <c r="AO41" s="8" t="s">
        <v>39</v>
      </c>
      <c r="AP41" s="60">
        <f>IF(AN41="","",AN41*'各種係数 (2023年実績以降)'!H38)</f>
        <v>0</v>
      </c>
      <c r="AS41" s="103"/>
    </row>
    <row r="42" spans="1:45" ht="38.1" customHeight="1">
      <c r="A42" s="1">
        <v>35</v>
      </c>
      <c r="B42" s="93" t="s">
        <v>82</v>
      </c>
      <c r="C42" s="57"/>
      <c r="D42" s="8" t="s">
        <v>39</v>
      </c>
      <c r="E42" s="58" t="str">
        <f>IF(C42="","",C42*'各種係数 (2023年実績以降)'!$H$39)</f>
        <v/>
      </c>
      <c r="F42" s="57"/>
      <c r="G42" s="8" t="s">
        <v>39</v>
      </c>
      <c r="H42" s="58" t="str">
        <f>IF(F42="","",F42*'各種係数 (2023年実績以降)'!$H$39)</f>
        <v/>
      </c>
      <c r="I42" s="57"/>
      <c r="J42" s="8" t="s">
        <v>39</v>
      </c>
      <c r="K42" s="58" t="str">
        <f>IF(I42="","",I42*'各種係数 (2023年実績以降)'!$H$39)</f>
        <v/>
      </c>
      <c r="L42" s="57"/>
      <c r="M42" s="8" t="s">
        <v>39</v>
      </c>
      <c r="N42" s="58" t="str">
        <f>IF(L42="","",L42*'各種係数 (2023年実績以降)'!$H$39)</f>
        <v/>
      </c>
      <c r="O42" s="57"/>
      <c r="P42" s="8" t="s">
        <v>39</v>
      </c>
      <c r="Q42" s="58" t="str">
        <f>IF(O42="","",O42*'各種係数 (2023年実績以降)'!$H$39)</f>
        <v/>
      </c>
      <c r="R42" s="57"/>
      <c r="S42" s="8" t="s">
        <v>39</v>
      </c>
      <c r="T42" s="58" t="str">
        <f>IF(R42="","",R42*'各種係数 (2023年実績以降)'!$H$39)</f>
        <v/>
      </c>
      <c r="U42" s="57"/>
      <c r="V42" s="8" t="s">
        <v>39</v>
      </c>
      <c r="W42" s="58" t="str">
        <f>IF(U42="","",U42*'各種係数 (2023年実績以降)'!$H$39)</f>
        <v/>
      </c>
      <c r="X42" s="57"/>
      <c r="Y42" s="8" t="s">
        <v>39</v>
      </c>
      <c r="Z42" s="58" t="str">
        <f>IF(X42="","",X42*'各種係数 (2023年実績以降)'!$H$39)</f>
        <v/>
      </c>
      <c r="AA42" s="57"/>
      <c r="AB42" s="8" t="s">
        <v>39</v>
      </c>
      <c r="AC42" s="58" t="str">
        <f>IF(AA42="","",AA42*'各種係数 (2023年実績以降)'!$H$39)</f>
        <v/>
      </c>
      <c r="AD42" s="57"/>
      <c r="AE42" s="8" t="s">
        <v>39</v>
      </c>
      <c r="AF42" s="58" t="str">
        <f>IF(AD42="","",AD42*'各種係数 (2023年実績以降)'!$H$39)</f>
        <v/>
      </c>
      <c r="AG42" s="57"/>
      <c r="AH42" s="8" t="s">
        <v>39</v>
      </c>
      <c r="AI42" s="58" t="str">
        <f>IF(AG42="","",AG42*'各種係数 (2023年実績以降)'!$H$39)</f>
        <v/>
      </c>
      <c r="AJ42" s="57"/>
      <c r="AK42" s="8" t="s">
        <v>39</v>
      </c>
      <c r="AL42" s="58" t="str">
        <f>IF(AJ42="","",AJ42*'各種係数 (2023年実績以降)'!$H$39)</f>
        <v/>
      </c>
      <c r="AM42" s="115"/>
      <c r="AN42" s="67">
        <f t="shared" si="0"/>
        <v>0</v>
      </c>
      <c r="AO42" s="8" t="s">
        <v>39</v>
      </c>
      <c r="AP42" s="60">
        <f>IF(AN42="","",AN42*'各種係数 (2023年実績以降)'!H39)</f>
        <v>0</v>
      </c>
      <c r="AS42" s="103"/>
    </row>
    <row r="43" spans="1:45" ht="38.1" customHeight="1">
      <c r="A43" s="1">
        <v>36</v>
      </c>
      <c r="B43" s="95" t="s">
        <v>54</v>
      </c>
      <c r="C43" s="57"/>
      <c r="D43" s="87" t="s">
        <v>41</v>
      </c>
      <c r="E43" s="44" t="str">
        <f>IF(C43="","",C43*(VLOOKUP($B$3,'各種係数 (2023年実績以降)'!$K$4:$M$4,3,FALSE)))</f>
        <v/>
      </c>
      <c r="F43" s="57"/>
      <c r="G43" s="116" t="s">
        <v>41</v>
      </c>
      <c r="H43" s="44" t="str">
        <f>IF(F43="","",F43*(VLOOKUP($B$3,'各種係数 (2023年実績以降)'!$K$4:$M$4,3,FALSE)))</f>
        <v/>
      </c>
      <c r="I43" s="57"/>
      <c r="J43" s="116" t="s">
        <v>41</v>
      </c>
      <c r="K43" s="44" t="str">
        <f>IF(I43="","",I43*(VLOOKUP($B$3,'各種係数 (2023年実績以降)'!$K$4:$M$4,3,FALSE)))</f>
        <v/>
      </c>
      <c r="L43" s="57"/>
      <c r="M43" s="116" t="s">
        <v>41</v>
      </c>
      <c r="N43" s="44" t="str">
        <f>IF(L43="","",L43*(VLOOKUP($B$3,'各種係数 (2023年実績以降)'!$K$4:$M$4,3,FALSE)))</f>
        <v/>
      </c>
      <c r="O43" s="57"/>
      <c r="P43" s="116" t="s">
        <v>41</v>
      </c>
      <c r="Q43" s="44" t="str">
        <f>IF(O43="","",O43*(VLOOKUP($B$3,'各種係数 (2023年実績以降)'!$K$4:$M$4,3,FALSE)))</f>
        <v/>
      </c>
      <c r="R43" s="57"/>
      <c r="S43" s="116" t="s">
        <v>41</v>
      </c>
      <c r="T43" s="44" t="str">
        <f>IF(R43="","",R43*(VLOOKUP($B$3,'各種係数 (2023年実績以降)'!$K$4:$M$4,3,FALSE)))</f>
        <v/>
      </c>
      <c r="U43" s="57"/>
      <c r="V43" s="116" t="s">
        <v>41</v>
      </c>
      <c r="W43" s="44" t="str">
        <f>IF(U43="","",U43*(VLOOKUP($B$3,'各種係数 (2023年実績以降)'!$K$4:$M$4,3,FALSE)))</f>
        <v/>
      </c>
      <c r="X43" s="57"/>
      <c r="Y43" s="116" t="s">
        <v>41</v>
      </c>
      <c r="Z43" s="44" t="str">
        <f>IF(X43="","",X43*(VLOOKUP($B$3,'各種係数 (2023年実績以降)'!$K$4:$M$4,3,FALSE)))</f>
        <v/>
      </c>
      <c r="AA43" s="57"/>
      <c r="AB43" s="116" t="s">
        <v>41</v>
      </c>
      <c r="AC43" s="44" t="str">
        <f>IF(AA43="","",AA43*(VLOOKUP($B$3,'各種係数 (2023年実績以降)'!$K$4:$M$4,3,FALSE)))</f>
        <v/>
      </c>
      <c r="AD43" s="57"/>
      <c r="AE43" s="116" t="s">
        <v>41</v>
      </c>
      <c r="AF43" s="44" t="str">
        <f>IF(AD43="","",AD43*(VLOOKUP($B$3,'各種係数 (2023年実績以降)'!$K$4:$M$4,3,FALSE)))</f>
        <v/>
      </c>
      <c r="AG43" s="57"/>
      <c r="AH43" s="116" t="s">
        <v>41</v>
      </c>
      <c r="AI43" s="44" t="str">
        <f>IF(AG43="","",AG43*(VLOOKUP($B$3,'各種係数 (2023年実績以降)'!$K$4:$M$4,3,FALSE)))</f>
        <v/>
      </c>
      <c r="AJ43" s="57"/>
      <c r="AK43" s="116" t="s">
        <v>41</v>
      </c>
      <c r="AL43" s="44" t="str">
        <f>IF(AJ43="","",AJ43*(VLOOKUP($B$3,'各種係数 (2023年実績以降)'!$K$4:$M$4,3,FALSE)))</f>
        <v/>
      </c>
      <c r="AM43" s="115"/>
      <c r="AN43" s="67">
        <f t="shared" si="0"/>
        <v>0</v>
      </c>
      <c r="AO43" s="116" t="s">
        <v>41</v>
      </c>
      <c r="AP43" s="53">
        <f>IF(AN43="","",AN43*(VLOOKUP($B$3,'各種係数 (2023年実績以降)'!$K$4:$M$4,3,FALSE)))</f>
        <v>0</v>
      </c>
      <c r="AS43" s="103"/>
    </row>
    <row r="44" spans="1:45" ht="38.1" customHeight="1" thickBot="1">
      <c r="A44" s="1">
        <v>37</v>
      </c>
      <c r="B44" s="93" t="s">
        <v>27</v>
      </c>
      <c r="C44" s="57"/>
      <c r="D44" s="87" t="s">
        <v>40</v>
      </c>
      <c r="E44" s="44" t="str">
        <f>IF(C44="","",C44*(VLOOKUP($B$3,'各種係数 (2023年実績以降)'!$O$4:$Q$4,3,FALSE)))</f>
        <v/>
      </c>
      <c r="F44" s="57"/>
      <c r="G44" s="116" t="s">
        <v>40</v>
      </c>
      <c r="H44" s="44" t="str">
        <f>IF(F44="","",F44*(VLOOKUP($B$3,'各種係数 (2023年実績以降)'!$O$4:$Q$4,3,FALSE)))</f>
        <v/>
      </c>
      <c r="I44" s="57"/>
      <c r="J44" s="116" t="s">
        <v>40</v>
      </c>
      <c r="K44" s="44" t="str">
        <f>IF(I44="","",I44*(VLOOKUP($B$3,'各種係数 (2023年実績以降)'!$O$4:$Q$4,3,FALSE)))</f>
        <v/>
      </c>
      <c r="L44" s="57"/>
      <c r="M44" s="116" t="s">
        <v>40</v>
      </c>
      <c r="N44" s="44" t="str">
        <f>IF(L44="","",L44*(VLOOKUP($B$3,'各種係数 (2023年実績以降)'!$O$4:$Q$4,3,FALSE)))</f>
        <v/>
      </c>
      <c r="O44" s="57"/>
      <c r="P44" s="116" t="s">
        <v>40</v>
      </c>
      <c r="Q44" s="44" t="str">
        <f>IF(O44="","",O44*(VLOOKUP($B$3,'各種係数 (2023年実績以降)'!$O$4:$Q$4,3,FALSE)))</f>
        <v/>
      </c>
      <c r="R44" s="57"/>
      <c r="S44" s="116" t="s">
        <v>40</v>
      </c>
      <c r="T44" s="44" t="str">
        <f>IF(R44="","",R44*(VLOOKUP($B$3,'各種係数 (2023年実績以降)'!$O$4:$Q$4,3,FALSE)))</f>
        <v/>
      </c>
      <c r="U44" s="57"/>
      <c r="V44" s="116" t="s">
        <v>40</v>
      </c>
      <c r="W44" s="44" t="str">
        <f>IF(U44="","",U44*(VLOOKUP($B$3,'各種係数 (2023年実績以降)'!$O$4:$Q$4,3,FALSE)))</f>
        <v/>
      </c>
      <c r="X44" s="57"/>
      <c r="Y44" s="116" t="s">
        <v>40</v>
      </c>
      <c r="Z44" s="44" t="str">
        <f>IF(X44="","",X44*(VLOOKUP($B$3,'各種係数 (2023年実績以降)'!$O$4:$Q$4,3,FALSE)))</f>
        <v/>
      </c>
      <c r="AA44" s="57"/>
      <c r="AB44" s="116" t="s">
        <v>40</v>
      </c>
      <c r="AC44" s="44" t="str">
        <f>IF(AA44="","",AA44*(VLOOKUP($B$3,'各種係数 (2023年実績以降)'!$O$4:$Q$4,3,FALSE)))</f>
        <v/>
      </c>
      <c r="AD44" s="57"/>
      <c r="AE44" s="116" t="s">
        <v>40</v>
      </c>
      <c r="AF44" s="44" t="str">
        <f>IF(AD44="","",AD44*(VLOOKUP($B$3,'各種係数 (2023年実績以降)'!$O$4:$Q$4,3,FALSE)))</f>
        <v/>
      </c>
      <c r="AG44" s="57"/>
      <c r="AH44" s="116" t="s">
        <v>40</v>
      </c>
      <c r="AI44" s="44" t="str">
        <f>IF(AG44="","",AG44*(VLOOKUP($B$3,'各種係数 (2023年実績以降)'!$O$4:$Q$4,3,FALSE)))</f>
        <v/>
      </c>
      <c r="AJ44" s="57"/>
      <c r="AK44" s="116" t="s">
        <v>40</v>
      </c>
      <c r="AL44" s="44" t="str">
        <f>IF(AJ44="","",AJ44*(VLOOKUP($B$3,'各種係数 (2023年実績以降)'!$O$4:$Q$4,3,FALSE)))</f>
        <v/>
      </c>
      <c r="AM44" s="115"/>
      <c r="AN44" s="67">
        <f t="shared" si="0"/>
        <v>0</v>
      </c>
      <c r="AO44" s="116" t="s">
        <v>40</v>
      </c>
      <c r="AP44" s="48">
        <f>IF(AN44="","",AN44*(VLOOKUP($B$3,'各種係数 (2023年実績以降)'!$O$4:$Q$4,3,FALSE)))</f>
        <v>0</v>
      </c>
      <c r="AS44" s="103"/>
    </row>
    <row r="45" spans="1:45" ht="38.1" customHeight="1" thickBot="1">
      <c r="B45" s="96" t="s">
        <v>59</v>
      </c>
      <c r="C45" s="97">
        <f>SUM(E6:E44)</f>
        <v>0</v>
      </c>
      <c r="D45" s="91" t="s">
        <v>43</v>
      </c>
      <c r="E45" s="98"/>
      <c r="F45" s="97">
        <f>SUM(H6:H44)</f>
        <v>0</v>
      </c>
      <c r="G45" s="91" t="s">
        <v>43</v>
      </c>
      <c r="H45" s="98"/>
      <c r="I45" s="97">
        <f>SUM(K6:K44)</f>
        <v>0</v>
      </c>
      <c r="J45" s="91" t="s">
        <v>43</v>
      </c>
      <c r="K45" s="98"/>
      <c r="L45" s="97">
        <f>SUM(N6:N44)</f>
        <v>0</v>
      </c>
      <c r="M45" s="91" t="s">
        <v>43</v>
      </c>
      <c r="N45" s="98"/>
      <c r="O45" s="97">
        <f>SUM(Q6:Q44)</f>
        <v>0</v>
      </c>
      <c r="P45" s="91" t="s">
        <v>43</v>
      </c>
      <c r="Q45" s="98"/>
      <c r="R45" s="97">
        <f>SUM(T6:T44)</f>
        <v>0</v>
      </c>
      <c r="S45" s="91" t="s">
        <v>43</v>
      </c>
      <c r="T45" s="98"/>
      <c r="U45" s="97">
        <f>SUM(W6:W44)</f>
        <v>0</v>
      </c>
      <c r="V45" s="91" t="s">
        <v>43</v>
      </c>
      <c r="W45" s="98"/>
      <c r="X45" s="97">
        <f>SUM(Z6:Z44)</f>
        <v>0</v>
      </c>
      <c r="Y45" s="91" t="s">
        <v>43</v>
      </c>
      <c r="Z45" s="98"/>
      <c r="AA45" s="97">
        <f>SUM(AC6:AC44)</f>
        <v>0</v>
      </c>
      <c r="AB45" s="91" t="s">
        <v>43</v>
      </c>
      <c r="AC45" s="98"/>
      <c r="AD45" s="97">
        <f>SUM(AF6:AF44)</f>
        <v>0</v>
      </c>
      <c r="AE45" s="91" t="s">
        <v>43</v>
      </c>
      <c r="AF45" s="98"/>
      <c r="AG45" s="97">
        <f>SUM(AI6:AI44)</f>
        <v>0</v>
      </c>
      <c r="AH45" s="91" t="s">
        <v>43</v>
      </c>
      <c r="AI45" s="98"/>
      <c r="AJ45" s="97">
        <f>SUM(AL6:AL44)</f>
        <v>0</v>
      </c>
      <c r="AK45" s="91" t="s">
        <v>43</v>
      </c>
      <c r="AL45" s="98"/>
      <c r="AM45" s="115"/>
      <c r="AN45" s="104"/>
      <c r="AO45" s="56"/>
      <c r="AP45" s="69">
        <f>SUM(AP12:AP44)</f>
        <v>0</v>
      </c>
    </row>
  </sheetData>
  <sheetProtection algorithmName="SHA-512" hashValue="Jmfejbh8V8tFNb/dySM9fcE8r5kxufRWDAYhGWiS3iBW9rGXLPBlwPV5VASwiHPh5SLq+XXyrKvQ41HHSH3BAw==" saltValue="uASWqp3aNGMTzuK5ePKaNQ==" spinCount="100000" sheet="1" objects="1" scenarios="1"/>
  <mergeCells count="29">
    <mergeCell ref="AN4:AO4"/>
    <mergeCell ref="AN3:AP3"/>
    <mergeCell ref="B4:B5"/>
    <mergeCell ref="C4:D4"/>
    <mergeCell ref="L3:N3"/>
    <mergeCell ref="O3:Q3"/>
    <mergeCell ref="L4:M4"/>
    <mergeCell ref="O4:P4"/>
    <mergeCell ref="R3:T3"/>
    <mergeCell ref="U3:W3"/>
    <mergeCell ref="X3:Z3"/>
    <mergeCell ref="AA3:AC3"/>
    <mergeCell ref="R4:S4"/>
    <mergeCell ref="U4:V4"/>
    <mergeCell ref="X4:Y4"/>
    <mergeCell ref="AA4:AB4"/>
    <mergeCell ref="B26:B28"/>
    <mergeCell ref="F3:H3"/>
    <mergeCell ref="F4:G4"/>
    <mergeCell ref="I4:J4"/>
    <mergeCell ref="I3:K3"/>
    <mergeCell ref="C3:E3"/>
    <mergeCell ref="B2:M2"/>
    <mergeCell ref="AD3:AF3"/>
    <mergeCell ref="AG3:AI3"/>
    <mergeCell ref="AJ3:AL3"/>
    <mergeCell ref="AD4:AE4"/>
    <mergeCell ref="AG4:AH4"/>
    <mergeCell ref="AJ4:AK4"/>
  </mergeCells>
  <phoneticPr fontId="1"/>
  <pageMargins left="0.70866141732283472" right="0.70866141732283472" top="0.74803149606299213" bottom="0.74803149606299213" header="0.19685039370078741" footer="0.31496062992125984"/>
  <pageSetup paperSize="8" scale="38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C5E7EFE-0ABA-4406-8C0D-CF8C48E438F7}">
          <x14:formula1>
            <xm:f>'各種係数 (2023年実績以降)'!$K$4</xm:f>
          </x14:formula1>
          <xm:sqref>B3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CE2520-E22A-4D70-8D5B-FA5E89E1C93A}">
  <sheetPr>
    <pageSetUpPr fitToPage="1"/>
  </sheetPr>
  <dimension ref="B1:AP36"/>
  <sheetViews>
    <sheetView view="pageBreakPreview" zoomScale="70" zoomScaleNormal="85" zoomScaleSheetLayoutView="70" workbookViewId="0">
      <pane xSplit="2" topLeftCell="C1" activePane="topRight" state="frozen"/>
      <selection pane="topRight" activeCell="BC25" sqref="BC25"/>
    </sheetView>
  </sheetViews>
  <sheetFormatPr defaultRowHeight="18.75"/>
  <cols>
    <col min="1" max="1" width="4.625" style="1" customWidth="1"/>
    <col min="2" max="2" width="44.25" style="1" customWidth="1"/>
    <col min="3" max="3" width="20.625" style="2" customWidth="1"/>
    <col min="4" max="4" width="8.625" style="2" customWidth="1"/>
    <col min="5" max="5" width="20.75" style="1" hidden="1" customWidth="1"/>
    <col min="6" max="6" width="20.625" style="2" customWidth="1"/>
    <col min="7" max="7" width="8.625" style="2" customWidth="1"/>
    <col min="8" max="8" width="20.75" style="1" hidden="1" customWidth="1"/>
    <col min="9" max="9" width="20.625" style="2" hidden="1" customWidth="1"/>
    <col min="10" max="10" width="8.625" style="2" hidden="1" customWidth="1"/>
    <col min="11" max="11" width="20.75" style="1" hidden="1" customWidth="1"/>
    <col min="12" max="12" width="20.625" style="2" hidden="1" customWidth="1"/>
    <col min="13" max="13" width="8.625" style="2" hidden="1" customWidth="1"/>
    <col min="14" max="14" width="20.75" style="1" hidden="1" customWidth="1"/>
    <col min="15" max="15" width="20.625" style="2" hidden="1" customWidth="1"/>
    <col min="16" max="16" width="8.625" style="2" hidden="1" customWidth="1"/>
    <col min="17" max="17" width="20.75" style="1" hidden="1" customWidth="1"/>
    <col min="18" max="18" width="20.625" style="2" hidden="1" customWidth="1"/>
    <col min="19" max="19" width="8.625" style="2" hidden="1" customWidth="1"/>
    <col min="20" max="20" width="20.75" style="1" hidden="1" customWidth="1"/>
    <col min="21" max="21" width="20.625" style="2" hidden="1" customWidth="1"/>
    <col min="22" max="22" width="8.625" style="2" hidden="1" customWidth="1"/>
    <col min="23" max="23" width="20.75" style="1" hidden="1" customWidth="1"/>
    <col min="24" max="24" width="20.625" style="2" hidden="1" customWidth="1"/>
    <col min="25" max="25" width="8.625" style="2" hidden="1" customWidth="1"/>
    <col min="26" max="26" width="20.75" style="1" hidden="1" customWidth="1"/>
    <col min="27" max="27" width="20.625" style="2" hidden="1" customWidth="1"/>
    <col min="28" max="28" width="8.625" style="2" hidden="1" customWidth="1"/>
    <col min="29" max="29" width="20.75" style="1" hidden="1" customWidth="1"/>
    <col min="30" max="30" width="20.625" style="2" hidden="1" customWidth="1"/>
    <col min="31" max="31" width="8.625" style="2" hidden="1" customWidth="1"/>
    <col min="32" max="32" width="20.75" style="1" hidden="1" customWidth="1"/>
    <col min="33" max="33" width="20.625" style="2" hidden="1" customWidth="1"/>
    <col min="34" max="34" width="8.625" style="2" hidden="1" customWidth="1"/>
    <col min="35" max="35" width="20.75" style="1" hidden="1" customWidth="1"/>
    <col min="36" max="36" width="20.625" style="2" hidden="1" customWidth="1"/>
    <col min="37" max="37" width="8.625" style="2" hidden="1" customWidth="1"/>
    <col min="38" max="38" width="20.75" style="1" hidden="1" customWidth="1"/>
    <col min="39" max="39" width="3.75" style="1" customWidth="1"/>
    <col min="40" max="40" width="20.625" style="2" customWidth="1"/>
    <col min="41" max="41" width="8.625" style="2" customWidth="1"/>
    <col min="42" max="42" width="20.75" style="1" customWidth="1"/>
    <col min="43" max="43" width="4.625" style="1" customWidth="1"/>
    <col min="44" max="16384" width="9" style="1"/>
  </cols>
  <sheetData>
    <row r="1" spans="2:42" ht="24">
      <c r="B1" s="36" t="s">
        <v>61</v>
      </c>
      <c r="C1" s="1"/>
      <c r="F1" s="1"/>
      <c r="I1" s="1"/>
      <c r="L1" s="1"/>
      <c r="O1" s="1"/>
      <c r="R1" s="1"/>
      <c r="U1" s="1"/>
      <c r="X1" s="1"/>
      <c r="AA1" s="1"/>
      <c r="AD1" s="1"/>
      <c r="AG1" s="1"/>
      <c r="AJ1" s="1"/>
      <c r="AN1" s="1"/>
    </row>
    <row r="2" spans="2:42" ht="61.5" customHeight="1" thickBot="1">
      <c r="B2" s="145" t="s">
        <v>62</v>
      </c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145"/>
      <c r="AB2" s="145"/>
      <c r="AC2" s="145"/>
      <c r="AD2" s="145"/>
      <c r="AE2" s="145"/>
      <c r="AF2" s="145"/>
      <c r="AG2" s="145"/>
      <c r="AH2" s="145"/>
      <c r="AI2" s="145"/>
      <c r="AJ2" s="145"/>
      <c r="AK2" s="145"/>
      <c r="AL2" s="145"/>
      <c r="AM2" s="145"/>
      <c r="AN2" s="145"/>
      <c r="AO2" s="145"/>
      <c r="AP2" s="77"/>
    </row>
    <row r="3" spans="2:42" ht="19.5">
      <c r="B3" s="70" t="s">
        <v>95</v>
      </c>
      <c r="C3" s="146">
        <v>4</v>
      </c>
      <c r="D3" s="122"/>
      <c r="E3" s="123"/>
      <c r="F3" s="121">
        <f>C3+1</f>
        <v>5</v>
      </c>
      <c r="G3" s="122"/>
      <c r="H3" s="147"/>
      <c r="I3" s="146">
        <f>F3+1</f>
        <v>6</v>
      </c>
      <c r="J3" s="122"/>
      <c r="K3" s="123"/>
      <c r="L3" s="138">
        <f>I3+1</f>
        <v>7</v>
      </c>
      <c r="M3" s="139"/>
      <c r="N3" s="140"/>
      <c r="O3" s="138">
        <f>L3+1</f>
        <v>8</v>
      </c>
      <c r="P3" s="139"/>
      <c r="Q3" s="140"/>
      <c r="R3" s="138">
        <f>O3+1</f>
        <v>9</v>
      </c>
      <c r="S3" s="139"/>
      <c r="T3" s="140"/>
      <c r="U3" s="138">
        <f>R3+1</f>
        <v>10</v>
      </c>
      <c r="V3" s="139"/>
      <c r="W3" s="140"/>
      <c r="X3" s="138">
        <f>U3+1</f>
        <v>11</v>
      </c>
      <c r="Y3" s="139"/>
      <c r="Z3" s="140"/>
      <c r="AA3" s="138">
        <f>X3+1</f>
        <v>12</v>
      </c>
      <c r="AB3" s="139"/>
      <c r="AC3" s="140"/>
      <c r="AD3" s="138">
        <v>1</v>
      </c>
      <c r="AE3" s="139"/>
      <c r="AF3" s="140"/>
      <c r="AG3" s="138">
        <f>AD3+1</f>
        <v>2</v>
      </c>
      <c r="AH3" s="139"/>
      <c r="AI3" s="140"/>
      <c r="AJ3" s="138">
        <f>AG3+1</f>
        <v>3</v>
      </c>
      <c r="AK3" s="139"/>
      <c r="AL3" s="140"/>
      <c r="AN3" s="141" t="s">
        <v>57</v>
      </c>
      <c r="AO3" s="132"/>
      <c r="AP3" s="133"/>
    </row>
    <row r="4" spans="2:42">
      <c r="B4" s="142" t="s">
        <v>55</v>
      </c>
      <c r="C4" s="144" t="s">
        <v>42</v>
      </c>
      <c r="D4" s="125"/>
      <c r="E4" s="16" t="s">
        <v>56</v>
      </c>
      <c r="F4" s="124" t="s">
        <v>42</v>
      </c>
      <c r="G4" s="125"/>
      <c r="H4" s="74" t="s">
        <v>56</v>
      </c>
      <c r="I4" s="144" t="s">
        <v>42</v>
      </c>
      <c r="J4" s="125"/>
      <c r="K4" s="16" t="s">
        <v>56</v>
      </c>
      <c r="L4" s="124" t="s">
        <v>42</v>
      </c>
      <c r="M4" s="125"/>
      <c r="N4" s="16" t="s">
        <v>56</v>
      </c>
      <c r="O4" s="124" t="s">
        <v>42</v>
      </c>
      <c r="P4" s="125"/>
      <c r="Q4" s="16" t="s">
        <v>56</v>
      </c>
      <c r="R4" s="124" t="s">
        <v>42</v>
      </c>
      <c r="S4" s="125"/>
      <c r="T4" s="16" t="s">
        <v>56</v>
      </c>
      <c r="U4" s="124" t="s">
        <v>42</v>
      </c>
      <c r="V4" s="125"/>
      <c r="W4" s="16" t="s">
        <v>56</v>
      </c>
      <c r="X4" s="124" t="s">
        <v>42</v>
      </c>
      <c r="Y4" s="125"/>
      <c r="Z4" s="16" t="s">
        <v>56</v>
      </c>
      <c r="AA4" s="124" t="s">
        <v>42</v>
      </c>
      <c r="AB4" s="125"/>
      <c r="AC4" s="16" t="s">
        <v>56</v>
      </c>
      <c r="AD4" s="124" t="s">
        <v>42</v>
      </c>
      <c r="AE4" s="125"/>
      <c r="AF4" s="16" t="s">
        <v>56</v>
      </c>
      <c r="AG4" s="124" t="s">
        <v>42</v>
      </c>
      <c r="AH4" s="125"/>
      <c r="AI4" s="16" t="s">
        <v>56</v>
      </c>
      <c r="AJ4" s="124" t="s">
        <v>42</v>
      </c>
      <c r="AK4" s="125"/>
      <c r="AL4" s="16" t="s">
        <v>56</v>
      </c>
      <c r="AN4" s="130" t="s">
        <v>42</v>
      </c>
      <c r="AO4" s="137"/>
      <c r="AP4" s="46" t="s">
        <v>56</v>
      </c>
    </row>
    <row r="5" spans="2:42" ht="19.5" thickBot="1">
      <c r="B5" s="143"/>
      <c r="C5" s="18" t="s">
        <v>28</v>
      </c>
      <c r="D5" s="45" t="s">
        <v>1</v>
      </c>
      <c r="E5" s="15" t="s">
        <v>28</v>
      </c>
      <c r="F5" s="17" t="s">
        <v>28</v>
      </c>
      <c r="G5" s="45" t="s">
        <v>1</v>
      </c>
      <c r="H5" s="82" t="s">
        <v>28</v>
      </c>
      <c r="I5" s="18" t="s">
        <v>28</v>
      </c>
      <c r="J5" s="45" t="s">
        <v>1</v>
      </c>
      <c r="K5" s="15" t="s">
        <v>28</v>
      </c>
      <c r="L5" s="17" t="s">
        <v>28</v>
      </c>
      <c r="M5" s="45" t="s">
        <v>1</v>
      </c>
      <c r="N5" s="15" t="s">
        <v>28</v>
      </c>
      <c r="O5" s="17" t="s">
        <v>28</v>
      </c>
      <c r="P5" s="45" t="s">
        <v>1</v>
      </c>
      <c r="Q5" s="15" t="s">
        <v>28</v>
      </c>
      <c r="R5" s="17" t="s">
        <v>28</v>
      </c>
      <c r="S5" s="45" t="s">
        <v>1</v>
      </c>
      <c r="T5" s="15" t="s">
        <v>28</v>
      </c>
      <c r="U5" s="17" t="s">
        <v>28</v>
      </c>
      <c r="V5" s="45" t="s">
        <v>1</v>
      </c>
      <c r="W5" s="15" t="s">
        <v>28</v>
      </c>
      <c r="X5" s="17" t="s">
        <v>28</v>
      </c>
      <c r="Y5" s="45" t="s">
        <v>1</v>
      </c>
      <c r="Z5" s="15" t="s">
        <v>28</v>
      </c>
      <c r="AA5" s="17" t="s">
        <v>28</v>
      </c>
      <c r="AB5" s="45" t="s">
        <v>1</v>
      </c>
      <c r="AC5" s="15" t="s">
        <v>28</v>
      </c>
      <c r="AD5" s="17" t="s">
        <v>28</v>
      </c>
      <c r="AE5" s="45" t="s">
        <v>1</v>
      </c>
      <c r="AF5" s="15" t="s">
        <v>28</v>
      </c>
      <c r="AG5" s="17" t="s">
        <v>28</v>
      </c>
      <c r="AH5" s="45" t="s">
        <v>1</v>
      </c>
      <c r="AI5" s="15" t="s">
        <v>28</v>
      </c>
      <c r="AJ5" s="17" t="s">
        <v>28</v>
      </c>
      <c r="AK5" s="45" t="s">
        <v>1</v>
      </c>
      <c r="AL5" s="15" t="s">
        <v>28</v>
      </c>
      <c r="AN5" s="78" t="s">
        <v>28</v>
      </c>
      <c r="AO5" s="49" t="s">
        <v>1</v>
      </c>
      <c r="AP5" s="62" t="s">
        <v>28</v>
      </c>
    </row>
    <row r="6" spans="2:42">
      <c r="B6" s="19" t="s">
        <v>2</v>
      </c>
      <c r="C6" s="21"/>
      <c r="D6" s="76" t="s">
        <v>38</v>
      </c>
      <c r="E6" s="58" t="str">
        <f>IF(C6="","",C6*'各種係数（2018年～2022年実績）'!$H$5)</f>
        <v/>
      </c>
      <c r="F6" s="57"/>
      <c r="G6" s="76" t="s">
        <v>38</v>
      </c>
      <c r="H6" s="83" t="str">
        <f>IF(F6="","",F6*'各種係数（2018年～2022年実績）'!$H$5)</f>
        <v/>
      </c>
      <c r="I6" s="21"/>
      <c r="J6" s="76" t="s">
        <v>38</v>
      </c>
      <c r="K6" s="58" t="str">
        <f>IF(I6="","",I6*'各種係数（2018年～2022年実績）'!$H$5)</f>
        <v/>
      </c>
      <c r="L6" s="57"/>
      <c r="M6" s="76" t="s">
        <v>38</v>
      </c>
      <c r="N6" s="58" t="str">
        <f>IF(L6="","",L6*'各種係数（2018年～2022年実績）'!$H$5)</f>
        <v/>
      </c>
      <c r="O6" s="57"/>
      <c r="P6" s="76" t="s">
        <v>38</v>
      </c>
      <c r="Q6" s="58" t="str">
        <f>IF(O6="","",O6*'各種係数（2018年～2022年実績）'!$H$5)</f>
        <v/>
      </c>
      <c r="R6" s="57"/>
      <c r="S6" s="76" t="s">
        <v>38</v>
      </c>
      <c r="T6" s="58" t="str">
        <f>IF(R6="","",R6*'各種係数（2018年～2022年実績）'!$H$5)</f>
        <v/>
      </c>
      <c r="U6" s="57"/>
      <c r="V6" s="76" t="s">
        <v>38</v>
      </c>
      <c r="W6" s="58" t="str">
        <f>IF(U6="","",U6*'各種係数（2018年～2022年実績）'!$H$5)</f>
        <v/>
      </c>
      <c r="X6" s="57"/>
      <c r="Y6" s="76" t="s">
        <v>38</v>
      </c>
      <c r="Z6" s="58" t="str">
        <f>IF(X6="","",X6*'各種係数（2018年～2022年実績）'!$H$5)</f>
        <v/>
      </c>
      <c r="AA6" s="57"/>
      <c r="AB6" s="76" t="s">
        <v>38</v>
      </c>
      <c r="AC6" s="58" t="str">
        <f>IF(AA6="","",AA6*'各種係数（2018年～2022年実績）'!$H$5)</f>
        <v/>
      </c>
      <c r="AD6" s="57"/>
      <c r="AE6" s="76" t="s">
        <v>38</v>
      </c>
      <c r="AF6" s="58" t="str">
        <f>IF(AD6="","",AD6*'各種係数（2018年～2022年実績）'!$H$5)</f>
        <v/>
      </c>
      <c r="AG6" s="57"/>
      <c r="AH6" s="76" t="s">
        <v>38</v>
      </c>
      <c r="AI6" s="58" t="str">
        <f>IF(AG6="","",AG6*'各種係数（2018年～2022年実績）'!$H$5)</f>
        <v/>
      </c>
      <c r="AJ6" s="57"/>
      <c r="AK6" s="76" t="s">
        <v>38</v>
      </c>
      <c r="AL6" s="58" t="str">
        <f>IF(AJ6="","",AJ6*'各種係数（2018年～2022年実績）'!$H$5)</f>
        <v/>
      </c>
      <c r="AN6" s="79">
        <f>SUM(C6,F6,I6,L6,O6,R6,U6,X6,AA6,AD6,AG6,AJ6)</f>
        <v>0</v>
      </c>
      <c r="AO6" s="59" t="s">
        <v>38</v>
      </c>
      <c r="AP6" s="60">
        <f>IF(AN6="","",AN6*'各種係数（2018年～2022年実績）'!$H$5)</f>
        <v>0</v>
      </c>
    </row>
    <row r="7" spans="2:42">
      <c r="B7" s="20" t="s">
        <v>13</v>
      </c>
      <c r="C7" s="22"/>
      <c r="D7" s="72" t="s">
        <v>38</v>
      </c>
      <c r="E7" s="44" t="str">
        <f>IF(C7="","",C7*'各種係数（2018年～2022年実績）'!$H$6)</f>
        <v/>
      </c>
      <c r="F7" s="43"/>
      <c r="G7" s="72" t="s">
        <v>38</v>
      </c>
      <c r="H7" s="84" t="str">
        <f>IF(F7="","",F7*'各種係数（2018年～2022年実績）'!$H$6)</f>
        <v/>
      </c>
      <c r="I7" s="22"/>
      <c r="J7" s="72" t="s">
        <v>38</v>
      </c>
      <c r="K7" s="44" t="str">
        <f>IF(I7="","",I7*'各種係数（2018年～2022年実績）'!$H$6)</f>
        <v/>
      </c>
      <c r="L7" s="43"/>
      <c r="M7" s="72" t="s">
        <v>38</v>
      </c>
      <c r="N7" s="44" t="str">
        <f>IF(L7="","",L7*'各種係数（2018年～2022年実績）'!$H$6)</f>
        <v/>
      </c>
      <c r="O7" s="43"/>
      <c r="P7" s="72" t="s">
        <v>38</v>
      </c>
      <c r="Q7" s="44" t="str">
        <f>IF(O7="","",O7*'各種係数（2018年～2022年実績）'!$H$6)</f>
        <v/>
      </c>
      <c r="R7" s="43"/>
      <c r="S7" s="72" t="s">
        <v>38</v>
      </c>
      <c r="T7" s="44" t="str">
        <f>IF(R7="","",R7*'各種係数（2018年～2022年実績）'!$H$6)</f>
        <v/>
      </c>
      <c r="U7" s="43"/>
      <c r="V7" s="72" t="s">
        <v>38</v>
      </c>
      <c r="W7" s="44" t="str">
        <f>IF(U7="","",U7*'各種係数（2018年～2022年実績）'!$H$6)</f>
        <v/>
      </c>
      <c r="X7" s="43"/>
      <c r="Y7" s="72" t="s">
        <v>38</v>
      </c>
      <c r="Z7" s="44" t="str">
        <f>IF(X7="","",X7*'各種係数（2018年～2022年実績）'!$H$6)</f>
        <v/>
      </c>
      <c r="AA7" s="43"/>
      <c r="AB7" s="72" t="s">
        <v>38</v>
      </c>
      <c r="AC7" s="44" t="str">
        <f>IF(AA7="","",AA7*'各種係数（2018年～2022年実績）'!$H$6)</f>
        <v/>
      </c>
      <c r="AD7" s="43"/>
      <c r="AE7" s="72" t="s">
        <v>38</v>
      </c>
      <c r="AF7" s="44" t="str">
        <f>IF(AD7="","",AD7*'各種係数（2018年～2022年実績）'!$H$6)</f>
        <v/>
      </c>
      <c r="AG7" s="43"/>
      <c r="AH7" s="72" t="s">
        <v>38</v>
      </c>
      <c r="AI7" s="44" t="str">
        <f>IF(AG7="","",AG7*'各種係数（2018年～2022年実績）'!$H$6)</f>
        <v/>
      </c>
      <c r="AJ7" s="43"/>
      <c r="AK7" s="72" t="s">
        <v>38</v>
      </c>
      <c r="AL7" s="44" t="str">
        <f>IF(AJ7="","",AJ7*'各種係数（2018年～2022年実績）'!$H$6)</f>
        <v/>
      </c>
      <c r="AN7" s="80">
        <f t="shared" ref="AN7:AN32" si="0">SUM(C7,F7,I7,L7,O7,R7,U7,X7,AA7,AD7,AG7,AJ7)</f>
        <v>0</v>
      </c>
      <c r="AO7" s="73" t="s">
        <v>38</v>
      </c>
      <c r="AP7" s="48">
        <f>IF(AN7="","",AN7*'各種係数（2018年～2022年実績）'!$H$6)</f>
        <v>0</v>
      </c>
    </row>
    <row r="8" spans="2:42">
      <c r="B8" s="20" t="s">
        <v>3</v>
      </c>
      <c r="C8" s="22"/>
      <c r="D8" s="72" t="s">
        <v>38</v>
      </c>
      <c r="E8" s="44" t="str">
        <f>IF(C8="","",C8*'各種係数（2018年～2022年実績）'!$H$7)</f>
        <v/>
      </c>
      <c r="F8" s="43"/>
      <c r="G8" s="72" t="s">
        <v>38</v>
      </c>
      <c r="H8" s="84" t="str">
        <f>IF(F8="","",F8*'各種係数（2018年～2022年実績）'!$H$7)</f>
        <v/>
      </c>
      <c r="I8" s="22"/>
      <c r="J8" s="72" t="s">
        <v>38</v>
      </c>
      <c r="K8" s="44" t="str">
        <f>IF(I8="","",I8*'各種係数（2018年～2022年実績）'!$H$7)</f>
        <v/>
      </c>
      <c r="L8" s="43"/>
      <c r="M8" s="72" t="s">
        <v>38</v>
      </c>
      <c r="N8" s="44" t="str">
        <f>IF(L8="","",L8*'各種係数（2018年～2022年実績）'!$H$7)</f>
        <v/>
      </c>
      <c r="O8" s="43"/>
      <c r="P8" s="72" t="s">
        <v>38</v>
      </c>
      <c r="Q8" s="44" t="str">
        <f>IF(O8="","",O8*'各種係数（2018年～2022年実績）'!$H$7)</f>
        <v/>
      </c>
      <c r="R8" s="43"/>
      <c r="S8" s="72" t="s">
        <v>38</v>
      </c>
      <c r="T8" s="44" t="str">
        <f>IF(R8="","",R8*'各種係数（2018年～2022年実績）'!$H$7)</f>
        <v/>
      </c>
      <c r="U8" s="43"/>
      <c r="V8" s="72" t="s">
        <v>38</v>
      </c>
      <c r="W8" s="44" t="str">
        <f>IF(U8="","",U8*'各種係数（2018年～2022年実績）'!$H$7)</f>
        <v/>
      </c>
      <c r="X8" s="43"/>
      <c r="Y8" s="72" t="s">
        <v>38</v>
      </c>
      <c r="Z8" s="44" t="str">
        <f>IF(X8="","",X8*'各種係数（2018年～2022年実績）'!$H$7)</f>
        <v/>
      </c>
      <c r="AA8" s="43"/>
      <c r="AB8" s="72" t="s">
        <v>38</v>
      </c>
      <c r="AC8" s="44" t="str">
        <f>IF(AA8="","",AA8*'各種係数（2018年～2022年実績）'!$H$7)</f>
        <v/>
      </c>
      <c r="AD8" s="43"/>
      <c r="AE8" s="72" t="s">
        <v>38</v>
      </c>
      <c r="AF8" s="44" t="str">
        <f>IF(AD8="","",AD8*'各種係数（2018年～2022年実績）'!$H$7)</f>
        <v/>
      </c>
      <c r="AG8" s="43"/>
      <c r="AH8" s="72" t="s">
        <v>38</v>
      </c>
      <c r="AI8" s="44" t="str">
        <f>IF(AG8="","",AG8*'各種係数（2018年～2022年実績）'!$H$7)</f>
        <v/>
      </c>
      <c r="AJ8" s="43"/>
      <c r="AK8" s="72" t="s">
        <v>38</v>
      </c>
      <c r="AL8" s="44" t="str">
        <f>IF(AJ8="","",AJ8*'各種係数（2018年～2022年実績）'!$H$7)</f>
        <v/>
      </c>
      <c r="AN8" s="80">
        <f t="shared" si="0"/>
        <v>0</v>
      </c>
      <c r="AO8" s="73" t="s">
        <v>38</v>
      </c>
      <c r="AP8" s="48">
        <f>IF(AN8="","",AN8*'各種係数（2018年～2022年実績）'!$H$7)</f>
        <v>0</v>
      </c>
    </row>
    <row r="9" spans="2:42">
      <c r="B9" s="20" t="s">
        <v>14</v>
      </c>
      <c r="C9" s="22"/>
      <c r="D9" s="72" t="s">
        <v>38</v>
      </c>
      <c r="E9" s="44" t="str">
        <f>IF(C9="","",C9*'各種係数（2018年～2022年実績）'!$H$8)</f>
        <v/>
      </c>
      <c r="F9" s="43"/>
      <c r="G9" s="72" t="s">
        <v>38</v>
      </c>
      <c r="H9" s="84" t="str">
        <f>IF(F9="","",F9*'各種係数（2018年～2022年実績）'!$H$8)</f>
        <v/>
      </c>
      <c r="I9" s="22"/>
      <c r="J9" s="72" t="s">
        <v>38</v>
      </c>
      <c r="K9" s="44" t="str">
        <f>IF(I9="","",I9*'各種係数（2018年～2022年実績）'!$H$8)</f>
        <v/>
      </c>
      <c r="L9" s="43"/>
      <c r="M9" s="72" t="s">
        <v>38</v>
      </c>
      <c r="N9" s="44" t="str">
        <f>IF(L9="","",L9*'各種係数（2018年～2022年実績）'!$H$8)</f>
        <v/>
      </c>
      <c r="O9" s="43"/>
      <c r="P9" s="72" t="s">
        <v>38</v>
      </c>
      <c r="Q9" s="44" t="str">
        <f>IF(O9="","",O9*'各種係数（2018年～2022年実績）'!$H$8)</f>
        <v/>
      </c>
      <c r="R9" s="43"/>
      <c r="S9" s="72" t="s">
        <v>38</v>
      </c>
      <c r="T9" s="44" t="str">
        <f>IF(R9="","",R9*'各種係数（2018年～2022年実績）'!$H$8)</f>
        <v/>
      </c>
      <c r="U9" s="43"/>
      <c r="V9" s="72" t="s">
        <v>38</v>
      </c>
      <c r="W9" s="44" t="str">
        <f>IF(U9="","",U9*'各種係数（2018年～2022年実績）'!$H$8)</f>
        <v/>
      </c>
      <c r="X9" s="43"/>
      <c r="Y9" s="72" t="s">
        <v>38</v>
      </c>
      <c r="Z9" s="44" t="str">
        <f>IF(X9="","",X9*'各種係数（2018年～2022年実績）'!$H$8)</f>
        <v/>
      </c>
      <c r="AA9" s="43"/>
      <c r="AB9" s="72" t="s">
        <v>38</v>
      </c>
      <c r="AC9" s="44" t="str">
        <f>IF(AA9="","",AA9*'各種係数（2018年～2022年実績）'!$H$8)</f>
        <v/>
      </c>
      <c r="AD9" s="43"/>
      <c r="AE9" s="72" t="s">
        <v>38</v>
      </c>
      <c r="AF9" s="44" t="str">
        <f>IF(AD9="","",AD9*'各種係数（2018年～2022年実績）'!$H$8)</f>
        <v/>
      </c>
      <c r="AG9" s="43"/>
      <c r="AH9" s="72" t="s">
        <v>38</v>
      </c>
      <c r="AI9" s="44" t="str">
        <f>IF(AG9="","",AG9*'各種係数（2018年～2022年実績）'!$H$8)</f>
        <v/>
      </c>
      <c r="AJ9" s="43"/>
      <c r="AK9" s="72" t="s">
        <v>38</v>
      </c>
      <c r="AL9" s="44" t="str">
        <f>IF(AJ9="","",AJ9*'各種係数（2018年～2022年実績）'!$H$8)</f>
        <v/>
      </c>
      <c r="AN9" s="80">
        <f t="shared" si="0"/>
        <v>0</v>
      </c>
      <c r="AO9" s="73" t="s">
        <v>38</v>
      </c>
      <c r="AP9" s="48">
        <f>IF(AN9="","",AN9*'各種係数（2018年～2022年実績）'!$H$8)</f>
        <v>0</v>
      </c>
    </row>
    <row r="10" spans="2:42">
      <c r="B10" s="20" t="s">
        <v>15</v>
      </c>
      <c r="C10" s="22"/>
      <c r="D10" s="72" t="s">
        <v>38</v>
      </c>
      <c r="E10" s="44" t="str">
        <f>IF(C10="","",C10*'各種係数（2018年～2022年実績）'!$H$9)</f>
        <v/>
      </c>
      <c r="F10" s="43"/>
      <c r="G10" s="72" t="s">
        <v>38</v>
      </c>
      <c r="H10" s="84" t="str">
        <f>IF(F10="","",F10*'各種係数（2018年～2022年実績）'!$H$9)</f>
        <v/>
      </c>
      <c r="I10" s="22"/>
      <c r="J10" s="72" t="s">
        <v>38</v>
      </c>
      <c r="K10" s="44" t="str">
        <f>IF(I10="","",I10*'各種係数（2018年～2022年実績）'!$H$9)</f>
        <v/>
      </c>
      <c r="L10" s="43"/>
      <c r="M10" s="72" t="s">
        <v>38</v>
      </c>
      <c r="N10" s="44" t="str">
        <f>IF(L10="","",L10*'各種係数（2018年～2022年実績）'!$H$9)</f>
        <v/>
      </c>
      <c r="O10" s="43"/>
      <c r="P10" s="72" t="s">
        <v>38</v>
      </c>
      <c r="Q10" s="44" t="str">
        <f>IF(O10="","",O10*'各種係数（2018年～2022年実績）'!$H$9)</f>
        <v/>
      </c>
      <c r="R10" s="43"/>
      <c r="S10" s="72" t="s">
        <v>38</v>
      </c>
      <c r="T10" s="44" t="str">
        <f>IF(R10="","",R10*'各種係数（2018年～2022年実績）'!$H$9)</f>
        <v/>
      </c>
      <c r="U10" s="43"/>
      <c r="V10" s="72" t="s">
        <v>38</v>
      </c>
      <c r="W10" s="44" t="str">
        <f>IF(U10="","",U10*'各種係数（2018年～2022年実績）'!$H$9)</f>
        <v/>
      </c>
      <c r="X10" s="43"/>
      <c r="Y10" s="72" t="s">
        <v>38</v>
      </c>
      <c r="Z10" s="44" t="str">
        <f>IF(X10="","",X10*'各種係数（2018年～2022年実績）'!$H$9)</f>
        <v/>
      </c>
      <c r="AA10" s="43"/>
      <c r="AB10" s="72" t="s">
        <v>38</v>
      </c>
      <c r="AC10" s="44" t="str">
        <f>IF(AA10="","",AA10*'各種係数（2018年～2022年実績）'!$H$9)</f>
        <v/>
      </c>
      <c r="AD10" s="43"/>
      <c r="AE10" s="72" t="s">
        <v>38</v>
      </c>
      <c r="AF10" s="44" t="str">
        <f>IF(AD10="","",AD10*'各種係数（2018年～2022年実績）'!$H$9)</f>
        <v/>
      </c>
      <c r="AG10" s="43"/>
      <c r="AH10" s="72" t="s">
        <v>38</v>
      </c>
      <c r="AI10" s="44" t="str">
        <f>IF(AG10="","",AG10*'各種係数（2018年～2022年実績）'!$H$9)</f>
        <v/>
      </c>
      <c r="AJ10" s="43"/>
      <c r="AK10" s="72" t="s">
        <v>38</v>
      </c>
      <c r="AL10" s="44" t="str">
        <f>IF(AJ10="","",AJ10*'各種係数（2018年～2022年実績）'!$H$9)</f>
        <v/>
      </c>
      <c r="AN10" s="80">
        <f t="shared" si="0"/>
        <v>0</v>
      </c>
      <c r="AO10" s="73" t="s">
        <v>38</v>
      </c>
      <c r="AP10" s="48">
        <f>IF(AN10="","",AN10*'各種係数（2018年～2022年実績）'!$H$9)</f>
        <v>0</v>
      </c>
    </row>
    <row r="11" spans="2:42">
      <c r="B11" s="20" t="s">
        <v>16</v>
      </c>
      <c r="C11" s="22"/>
      <c r="D11" s="72" t="s">
        <v>38</v>
      </c>
      <c r="E11" s="44" t="str">
        <f>IF(C11="","",C11*'各種係数（2018年～2022年実績）'!$H$10)</f>
        <v/>
      </c>
      <c r="F11" s="43"/>
      <c r="G11" s="72" t="s">
        <v>38</v>
      </c>
      <c r="H11" s="84" t="str">
        <f>IF(F11="","",F11*'各種係数（2018年～2022年実績）'!$H$10)</f>
        <v/>
      </c>
      <c r="I11" s="22"/>
      <c r="J11" s="72" t="s">
        <v>38</v>
      </c>
      <c r="K11" s="44" t="str">
        <f>IF(I11="","",I11*'各種係数（2018年～2022年実績）'!$H$10)</f>
        <v/>
      </c>
      <c r="L11" s="43"/>
      <c r="M11" s="72" t="s">
        <v>38</v>
      </c>
      <c r="N11" s="44" t="str">
        <f>IF(L11="","",L11*'各種係数（2018年～2022年実績）'!$H$10)</f>
        <v/>
      </c>
      <c r="O11" s="43"/>
      <c r="P11" s="72" t="s">
        <v>38</v>
      </c>
      <c r="Q11" s="44" t="str">
        <f>IF(O11="","",O11*'各種係数（2018年～2022年実績）'!$H$10)</f>
        <v/>
      </c>
      <c r="R11" s="43"/>
      <c r="S11" s="72" t="s">
        <v>38</v>
      </c>
      <c r="T11" s="44" t="str">
        <f>IF(R11="","",R11*'各種係数（2018年～2022年実績）'!$H$10)</f>
        <v/>
      </c>
      <c r="U11" s="43"/>
      <c r="V11" s="72" t="s">
        <v>38</v>
      </c>
      <c r="W11" s="44" t="str">
        <f>IF(U11="","",U11*'各種係数（2018年～2022年実績）'!$H$10)</f>
        <v/>
      </c>
      <c r="X11" s="43"/>
      <c r="Y11" s="72" t="s">
        <v>38</v>
      </c>
      <c r="Z11" s="44" t="str">
        <f>IF(X11="","",X11*'各種係数（2018年～2022年実績）'!$H$10)</f>
        <v/>
      </c>
      <c r="AA11" s="43"/>
      <c r="AB11" s="72" t="s">
        <v>38</v>
      </c>
      <c r="AC11" s="44" t="str">
        <f>IF(AA11="","",AA11*'各種係数（2018年～2022年実績）'!$H$10)</f>
        <v/>
      </c>
      <c r="AD11" s="43"/>
      <c r="AE11" s="72" t="s">
        <v>38</v>
      </c>
      <c r="AF11" s="44" t="str">
        <f>IF(AD11="","",AD11*'各種係数（2018年～2022年実績）'!$H$10)</f>
        <v/>
      </c>
      <c r="AG11" s="43"/>
      <c r="AH11" s="72" t="s">
        <v>38</v>
      </c>
      <c r="AI11" s="44" t="str">
        <f>IF(AG11="","",AG11*'各種係数（2018年～2022年実績）'!$H$10)</f>
        <v/>
      </c>
      <c r="AJ11" s="43"/>
      <c r="AK11" s="72" t="s">
        <v>38</v>
      </c>
      <c r="AL11" s="44" t="str">
        <f>IF(AJ11="","",AJ11*'各種係数（2018年～2022年実績）'!$H$10)</f>
        <v/>
      </c>
      <c r="AN11" s="80">
        <f t="shared" si="0"/>
        <v>0</v>
      </c>
      <c r="AO11" s="73" t="s">
        <v>38</v>
      </c>
      <c r="AP11" s="48">
        <f>IF(AN11="","",AN11*'各種係数（2018年～2022年実績）'!$H$10)</f>
        <v>0</v>
      </c>
    </row>
    <row r="12" spans="2:42">
      <c r="B12" s="20" t="s">
        <v>17</v>
      </c>
      <c r="C12" s="22"/>
      <c r="D12" s="72" t="s">
        <v>38</v>
      </c>
      <c r="E12" s="44" t="str">
        <f>IF(C12="","",C12*'各種係数（2018年～2022年実績）'!$H$11)</f>
        <v/>
      </c>
      <c r="F12" s="43"/>
      <c r="G12" s="72" t="s">
        <v>38</v>
      </c>
      <c r="H12" s="84" t="str">
        <f>IF(F12="","",F12*'各種係数（2018年～2022年実績）'!$H$11)</f>
        <v/>
      </c>
      <c r="I12" s="22"/>
      <c r="J12" s="72" t="s">
        <v>38</v>
      </c>
      <c r="K12" s="44" t="str">
        <f>IF(I12="","",I12*'各種係数（2018年～2022年実績）'!$H$11)</f>
        <v/>
      </c>
      <c r="L12" s="43"/>
      <c r="M12" s="72" t="s">
        <v>38</v>
      </c>
      <c r="N12" s="44" t="str">
        <f>IF(L12="","",L12*'各種係数（2018年～2022年実績）'!$H$11)</f>
        <v/>
      </c>
      <c r="O12" s="43"/>
      <c r="P12" s="72" t="s">
        <v>38</v>
      </c>
      <c r="Q12" s="44" t="str">
        <f>IF(O12="","",O12*'各種係数（2018年～2022年実績）'!$H$11)</f>
        <v/>
      </c>
      <c r="R12" s="43"/>
      <c r="S12" s="72" t="s">
        <v>38</v>
      </c>
      <c r="T12" s="44" t="str">
        <f>IF(R12="","",R12*'各種係数（2018年～2022年実績）'!$H$11)</f>
        <v/>
      </c>
      <c r="U12" s="43"/>
      <c r="V12" s="72" t="s">
        <v>38</v>
      </c>
      <c r="W12" s="44" t="str">
        <f>IF(U12="","",U12*'各種係数（2018年～2022年実績）'!$H$11)</f>
        <v/>
      </c>
      <c r="X12" s="43"/>
      <c r="Y12" s="72" t="s">
        <v>38</v>
      </c>
      <c r="Z12" s="44" t="str">
        <f>IF(X12="","",X12*'各種係数（2018年～2022年実績）'!$H$11)</f>
        <v/>
      </c>
      <c r="AA12" s="43"/>
      <c r="AB12" s="72" t="s">
        <v>38</v>
      </c>
      <c r="AC12" s="44" t="str">
        <f>IF(AA12="","",AA12*'各種係数（2018年～2022年実績）'!$H$11)</f>
        <v/>
      </c>
      <c r="AD12" s="43"/>
      <c r="AE12" s="72" t="s">
        <v>38</v>
      </c>
      <c r="AF12" s="44" t="str">
        <f>IF(AD12="","",AD12*'各種係数（2018年～2022年実績）'!$H$11)</f>
        <v/>
      </c>
      <c r="AG12" s="43"/>
      <c r="AH12" s="72" t="s">
        <v>38</v>
      </c>
      <c r="AI12" s="44" t="str">
        <f>IF(AG12="","",AG12*'各種係数（2018年～2022年実績）'!$H$11)</f>
        <v/>
      </c>
      <c r="AJ12" s="43"/>
      <c r="AK12" s="72" t="s">
        <v>38</v>
      </c>
      <c r="AL12" s="44" t="str">
        <f>IF(AJ12="","",AJ12*'各種係数（2018年～2022年実績）'!$H$11)</f>
        <v/>
      </c>
      <c r="AN12" s="80">
        <f t="shared" si="0"/>
        <v>0</v>
      </c>
      <c r="AO12" s="73" t="s">
        <v>38</v>
      </c>
      <c r="AP12" s="48">
        <f>IF(AN12="","",AN12*'各種係数（2018年～2022年実績）'!$H$11)</f>
        <v>0</v>
      </c>
    </row>
    <row r="13" spans="2:42">
      <c r="B13" s="20" t="s">
        <v>18</v>
      </c>
      <c r="C13" s="22"/>
      <c r="D13" s="72" t="s">
        <v>39</v>
      </c>
      <c r="E13" s="44" t="str">
        <f>IF(C13="","",C13*'各種係数（2018年～2022年実績）'!$H$12)</f>
        <v/>
      </c>
      <c r="F13" s="43"/>
      <c r="G13" s="72" t="s">
        <v>39</v>
      </c>
      <c r="H13" s="84" t="str">
        <f>IF(F13="","",F13*'各種係数（2018年～2022年実績）'!$H$12)</f>
        <v/>
      </c>
      <c r="I13" s="22"/>
      <c r="J13" s="72" t="s">
        <v>39</v>
      </c>
      <c r="K13" s="44" t="str">
        <f>IF(I13="","",I13*'各種係数（2018年～2022年実績）'!$H$12)</f>
        <v/>
      </c>
      <c r="L13" s="43"/>
      <c r="M13" s="72" t="s">
        <v>39</v>
      </c>
      <c r="N13" s="44" t="str">
        <f>IF(L13="","",L13*'各種係数（2018年～2022年実績）'!$H$12)</f>
        <v/>
      </c>
      <c r="O13" s="43"/>
      <c r="P13" s="72" t="s">
        <v>39</v>
      </c>
      <c r="Q13" s="44" t="str">
        <f>IF(O13="","",O13*'各種係数（2018年～2022年実績）'!$H$12)</f>
        <v/>
      </c>
      <c r="R13" s="43"/>
      <c r="S13" s="72" t="s">
        <v>39</v>
      </c>
      <c r="T13" s="44" t="str">
        <f>IF(R13="","",R13*'各種係数（2018年～2022年実績）'!$H$12)</f>
        <v/>
      </c>
      <c r="U13" s="43"/>
      <c r="V13" s="72" t="s">
        <v>39</v>
      </c>
      <c r="W13" s="44" t="str">
        <f>IF(U13="","",U13*'各種係数（2018年～2022年実績）'!$H$12)</f>
        <v/>
      </c>
      <c r="X13" s="43"/>
      <c r="Y13" s="72" t="s">
        <v>39</v>
      </c>
      <c r="Z13" s="44" t="str">
        <f>IF(X13="","",X13*'各種係数（2018年～2022年実績）'!$H$12)</f>
        <v/>
      </c>
      <c r="AA13" s="43"/>
      <c r="AB13" s="72" t="s">
        <v>39</v>
      </c>
      <c r="AC13" s="44" t="str">
        <f>IF(AA13="","",AA13*'各種係数（2018年～2022年実績）'!$H$12)</f>
        <v/>
      </c>
      <c r="AD13" s="43"/>
      <c r="AE13" s="72" t="s">
        <v>39</v>
      </c>
      <c r="AF13" s="44" t="str">
        <f>IF(AD13="","",AD13*'各種係数（2018年～2022年実績）'!$H$12)</f>
        <v/>
      </c>
      <c r="AG13" s="43"/>
      <c r="AH13" s="72" t="s">
        <v>39</v>
      </c>
      <c r="AI13" s="44" t="str">
        <f>IF(AG13="","",AG13*'各種係数（2018年～2022年実績）'!$H$12)</f>
        <v/>
      </c>
      <c r="AJ13" s="43"/>
      <c r="AK13" s="72" t="s">
        <v>39</v>
      </c>
      <c r="AL13" s="44" t="str">
        <f>IF(AJ13="","",AJ13*'各種係数（2018年～2022年実績）'!$H$12)</f>
        <v/>
      </c>
      <c r="AN13" s="80">
        <f t="shared" si="0"/>
        <v>0</v>
      </c>
      <c r="AO13" s="73" t="s">
        <v>39</v>
      </c>
      <c r="AP13" s="48">
        <f>IF(AN13="","",AN13*'各種係数（2018年～2022年実績）'!$H$12)</f>
        <v>0</v>
      </c>
    </row>
    <row r="14" spans="2:42">
      <c r="B14" s="20" t="s">
        <v>19</v>
      </c>
      <c r="C14" s="22"/>
      <c r="D14" s="72" t="s">
        <v>39</v>
      </c>
      <c r="E14" s="44" t="str">
        <f>IF(C14="","",C14*'各種係数（2018年～2022年実績）'!$H$13)</f>
        <v/>
      </c>
      <c r="F14" s="43"/>
      <c r="G14" s="72" t="s">
        <v>39</v>
      </c>
      <c r="H14" s="84" t="str">
        <f>IF(F14="","",F14*'各種係数（2018年～2022年実績）'!$H$13)</f>
        <v/>
      </c>
      <c r="I14" s="22"/>
      <c r="J14" s="72" t="s">
        <v>39</v>
      </c>
      <c r="K14" s="44" t="str">
        <f>IF(I14="","",I14*'各種係数（2018年～2022年実績）'!$H$13)</f>
        <v/>
      </c>
      <c r="L14" s="43"/>
      <c r="M14" s="72" t="s">
        <v>39</v>
      </c>
      <c r="N14" s="44" t="str">
        <f>IF(L14="","",L14*'各種係数（2018年～2022年実績）'!$H$13)</f>
        <v/>
      </c>
      <c r="O14" s="43"/>
      <c r="P14" s="72" t="s">
        <v>39</v>
      </c>
      <c r="Q14" s="44" t="str">
        <f>IF(O14="","",O14*'各種係数（2018年～2022年実績）'!$H$13)</f>
        <v/>
      </c>
      <c r="R14" s="43"/>
      <c r="S14" s="72" t="s">
        <v>39</v>
      </c>
      <c r="T14" s="44" t="str">
        <f>IF(R14="","",R14*'各種係数（2018年～2022年実績）'!$H$13)</f>
        <v/>
      </c>
      <c r="U14" s="43"/>
      <c r="V14" s="72" t="s">
        <v>39</v>
      </c>
      <c r="W14" s="44" t="str">
        <f>IF(U14="","",U14*'各種係数（2018年～2022年実績）'!$H$13)</f>
        <v/>
      </c>
      <c r="X14" s="43"/>
      <c r="Y14" s="72" t="s">
        <v>39</v>
      </c>
      <c r="Z14" s="44" t="str">
        <f>IF(X14="","",X14*'各種係数（2018年～2022年実績）'!$H$13)</f>
        <v/>
      </c>
      <c r="AA14" s="43"/>
      <c r="AB14" s="72" t="s">
        <v>39</v>
      </c>
      <c r="AC14" s="44" t="str">
        <f>IF(AA14="","",AA14*'各種係数（2018年～2022年実績）'!$H$13)</f>
        <v/>
      </c>
      <c r="AD14" s="43"/>
      <c r="AE14" s="72" t="s">
        <v>39</v>
      </c>
      <c r="AF14" s="44" t="str">
        <f>IF(AD14="","",AD14*'各種係数（2018年～2022年実績）'!$H$13)</f>
        <v/>
      </c>
      <c r="AG14" s="43"/>
      <c r="AH14" s="72" t="s">
        <v>39</v>
      </c>
      <c r="AI14" s="44" t="str">
        <f>IF(AG14="","",AG14*'各種係数（2018年～2022年実績）'!$H$13)</f>
        <v/>
      </c>
      <c r="AJ14" s="43"/>
      <c r="AK14" s="72" t="s">
        <v>39</v>
      </c>
      <c r="AL14" s="44" t="str">
        <f>IF(AJ14="","",AJ14*'各種係数（2018年～2022年実績）'!$H$13)</f>
        <v/>
      </c>
      <c r="AN14" s="80">
        <f t="shared" si="0"/>
        <v>0</v>
      </c>
      <c r="AO14" s="73" t="s">
        <v>39</v>
      </c>
      <c r="AP14" s="48">
        <f>IF(AN14="","",AN14*'各種係数（2018年～2022年実績）'!$H$13)</f>
        <v>0</v>
      </c>
    </row>
    <row r="15" spans="2:42">
      <c r="B15" s="20" t="s">
        <v>7</v>
      </c>
      <c r="C15" s="22"/>
      <c r="D15" s="72" t="s">
        <v>39</v>
      </c>
      <c r="E15" s="44" t="str">
        <f>IF(C15="","",C15*'各種係数（2018年～2022年実績）'!$H$14)</f>
        <v/>
      </c>
      <c r="F15" s="43"/>
      <c r="G15" s="72" t="s">
        <v>39</v>
      </c>
      <c r="H15" s="84" t="str">
        <f>IF(F15="","",F15*'各種係数（2018年～2022年実績）'!$H$14)</f>
        <v/>
      </c>
      <c r="I15" s="22"/>
      <c r="J15" s="72" t="s">
        <v>39</v>
      </c>
      <c r="K15" s="44" t="str">
        <f>IF(I15="","",I15*'各種係数（2018年～2022年実績）'!$H$14)</f>
        <v/>
      </c>
      <c r="L15" s="43"/>
      <c r="M15" s="72" t="s">
        <v>39</v>
      </c>
      <c r="N15" s="44" t="str">
        <f>IF(L15="","",L15*'各種係数（2018年～2022年実績）'!$H$14)</f>
        <v/>
      </c>
      <c r="O15" s="43"/>
      <c r="P15" s="72" t="s">
        <v>39</v>
      </c>
      <c r="Q15" s="44" t="str">
        <f>IF(O15="","",O15*'各種係数（2018年～2022年実績）'!$H$14)</f>
        <v/>
      </c>
      <c r="R15" s="43"/>
      <c r="S15" s="72" t="s">
        <v>39</v>
      </c>
      <c r="T15" s="44" t="str">
        <f>IF(R15="","",R15*'各種係数（2018年～2022年実績）'!$H$14)</f>
        <v/>
      </c>
      <c r="U15" s="43"/>
      <c r="V15" s="72" t="s">
        <v>39</v>
      </c>
      <c r="W15" s="44" t="str">
        <f>IF(U15="","",U15*'各種係数（2018年～2022年実績）'!$H$14)</f>
        <v/>
      </c>
      <c r="X15" s="43"/>
      <c r="Y15" s="72" t="s">
        <v>39</v>
      </c>
      <c r="Z15" s="44" t="str">
        <f>IF(X15="","",X15*'各種係数（2018年～2022年実績）'!$H$14)</f>
        <v/>
      </c>
      <c r="AA15" s="43"/>
      <c r="AB15" s="72" t="s">
        <v>39</v>
      </c>
      <c r="AC15" s="44" t="str">
        <f>IF(AA15="","",AA15*'各種係数（2018年～2022年実績）'!$H$14)</f>
        <v/>
      </c>
      <c r="AD15" s="43"/>
      <c r="AE15" s="72" t="s">
        <v>39</v>
      </c>
      <c r="AF15" s="44" t="str">
        <f>IF(AD15="","",AD15*'各種係数（2018年～2022年実績）'!$H$14)</f>
        <v/>
      </c>
      <c r="AG15" s="43"/>
      <c r="AH15" s="72" t="s">
        <v>39</v>
      </c>
      <c r="AI15" s="44" t="str">
        <f>IF(AG15="","",AG15*'各種係数（2018年～2022年実績）'!$H$14)</f>
        <v/>
      </c>
      <c r="AJ15" s="43"/>
      <c r="AK15" s="72" t="s">
        <v>39</v>
      </c>
      <c r="AL15" s="44" t="str">
        <f>IF(AJ15="","",AJ15*'各種係数（2018年～2022年実績）'!$H$14)</f>
        <v/>
      </c>
      <c r="AN15" s="80">
        <f t="shared" si="0"/>
        <v>0</v>
      </c>
      <c r="AO15" s="73" t="s">
        <v>39</v>
      </c>
      <c r="AP15" s="48">
        <f>IF(AN15="","",AN15*'各種係数（2018年～2022年実績）'!$H$14)</f>
        <v>0</v>
      </c>
    </row>
    <row r="16" spans="2:42">
      <c r="B16" s="20" t="s">
        <v>20</v>
      </c>
      <c r="C16" s="22"/>
      <c r="D16" s="72" t="s">
        <v>39</v>
      </c>
      <c r="E16" s="44" t="str">
        <f>IF(C16="","",C16*'各種係数（2018年～2022年実績）'!$H$15)</f>
        <v/>
      </c>
      <c r="F16" s="43"/>
      <c r="G16" s="72" t="s">
        <v>39</v>
      </c>
      <c r="H16" s="84" t="str">
        <f>IF(F16="","",F16*'各種係数（2018年～2022年実績）'!$H$15)</f>
        <v/>
      </c>
      <c r="I16" s="22"/>
      <c r="J16" s="72" t="s">
        <v>39</v>
      </c>
      <c r="K16" s="44" t="str">
        <f>IF(I16="","",I16*'各種係数（2018年～2022年実績）'!$H$15)</f>
        <v/>
      </c>
      <c r="L16" s="43"/>
      <c r="M16" s="72" t="s">
        <v>39</v>
      </c>
      <c r="N16" s="44" t="str">
        <f>IF(L16="","",L16*'各種係数（2018年～2022年実績）'!$H$15)</f>
        <v/>
      </c>
      <c r="O16" s="43"/>
      <c r="P16" s="72" t="s">
        <v>39</v>
      </c>
      <c r="Q16" s="44" t="str">
        <f>IF(O16="","",O16*'各種係数（2018年～2022年実績）'!$H$15)</f>
        <v/>
      </c>
      <c r="R16" s="43"/>
      <c r="S16" s="72" t="s">
        <v>39</v>
      </c>
      <c r="T16" s="44" t="str">
        <f>IF(R16="","",R16*'各種係数（2018年～2022年実績）'!$H$15)</f>
        <v/>
      </c>
      <c r="U16" s="43"/>
      <c r="V16" s="72" t="s">
        <v>39</v>
      </c>
      <c r="W16" s="44" t="str">
        <f>IF(U16="","",U16*'各種係数（2018年～2022年実績）'!$H$15)</f>
        <v/>
      </c>
      <c r="X16" s="43"/>
      <c r="Y16" s="72" t="s">
        <v>39</v>
      </c>
      <c r="Z16" s="44" t="str">
        <f>IF(X16="","",X16*'各種係数（2018年～2022年実績）'!$H$15)</f>
        <v/>
      </c>
      <c r="AA16" s="43"/>
      <c r="AB16" s="72" t="s">
        <v>39</v>
      </c>
      <c r="AC16" s="44" t="str">
        <f>IF(AA16="","",AA16*'各種係数（2018年～2022年実績）'!$H$15)</f>
        <v/>
      </c>
      <c r="AD16" s="43"/>
      <c r="AE16" s="72" t="s">
        <v>39</v>
      </c>
      <c r="AF16" s="44" t="str">
        <f>IF(AD16="","",AD16*'各種係数（2018年～2022年実績）'!$H$15)</f>
        <v/>
      </c>
      <c r="AG16" s="43"/>
      <c r="AH16" s="72" t="s">
        <v>39</v>
      </c>
      <c r="AI16" s="44" t="str">
        <f>IF(AG16="","",AG16*'各種係数（2018年～2022年実績）'!$H$15)</f>
        <v/>
      </c>
      <c r="AJ16" s="43"/>
      <c r="AK16" s="72" t="s">
        <v>39</v>
      </c>
      <c r="AL16" s="44" t="str">
        <f>IF(AJ16="","",AJ16*'各種係数（2018年～2022年実績）'!$H$15)</f>
        <v/>
      </c>
      <c r="AN16" s="80">
        <f t="shared" si="0"/>
        <v>0</v>
      </c>
      <c r="AO16" s="73" t="s">
        <v>39</v>
      </c>
      <c r="AP16" s="48">
        <f>IF(AN16="","",AN16*'各種係数（2018年～2022年実績）'!$H$15)</f>
        <v>0</v>
      </c>
    </row>
    <row r="17" spans="2:42">
      <c r="B17" s="20" t="s">
        <v>8</v>
      </c>
      <c r="C17" s="22"/>
      <c r="D17" s="72" t="s">
        <v>39</v>
      </c>
      <c r="E17" s="44" t="str">
        <f>IF(C17="","",C17*'各種係数（2018年～2022年実績）'!$H$16)</f>
        <v/>
      </c>
      <c r="F17" s="43"/>
      <c r="G17" s="72" t="s">
        <v>39</v>
      </c>
      <c r="H17" s="84" t="str">
        <f>IF(F17="","",F17*'各種係数（2018年～2022年実績）'!$H$16)</f>
        <v/>
      </c>
      <c r="I17" s="22"/>
      <c r="J17" s="72" t="s">
        <v>39</v>
      </c>
      <c r="K17" s="44" t="str">
        <f>IF(I17="","",I17*'各種係数（2018年～2022年実績）'!$H$16)</f>
        <v/>
      </c>
      <c r="L17" s="43"/>
      <c r="M17" s="72" t="s">
        <v>39</v>
      </c>
      <c r="N17" s="44" t="str">
        <f>IF(L17="","",L17*'各種係数（2018年～2022年実績）'!$H$16)</f>
        <v/>
      </c>
      <c r="O17" s="43"/>
      <c r="P17" s="72" t="s">
        <v>39</v>
      </c>
      <c r="Q17" s="44" t="str">
        <f>IF(O17="","",O17*'各種係数（2018年～2022年実績）'!$H$16)</f>
        <v/>
      </c>
      <c r="R17" s="43"/>
      <c r="S17" s="72" t="s">
        <v>39</v>
      </c>
      <c r="T17" s="44" t="str">
        <f>IF(R17="","",R17*'各種係数（2018年～2022年実績）'!$H$16)</f>
        <v/>
      </c>
      <c r="U17" s="43"/>
      <c r="V17" s="72" t="s">
        <v>39</v>
      </c>
      <c r="W17" s="44" t="str">
        <f>IF(U17="","",U17*'各種係数（2018年～2022年実績）'!$H$16)</f>
        <v/>
      </c>
      <c r="X17" s="43"/>
      <c r="Y17" s="72" t="s">
        <v>39</v>
      </c>
      <c r="Z17" s="44" t="str">
        <f>IF(X17="","",X17*'各種係数（2018年～2022年実績）'!$H$16)</f>
        <v/>
      </c>
      <c r="AA17" s="43"/>
      <c r="AB17" s="72" t="s">
        <v>39</v>
      </c>
      <c r="AC17" s="44" t="str">
        <f>IF(AA17="","",AA17*'各種係数（2018年～2022年実績）'!$H$16)</f>
        <v/>
      </c>
      <c r="AD17" s="43"/>
      <c r="AE17" s="72" t="s">
        <v>39</v>
      </c>
      <c r="AF17" s="44" t="str">
        <f>IF(AD17="","",AD17*'各種係数（2018年～2022年実績）'!$H$16)</f>
        <v/>
      </c>
      <c r="AG17" s="43"/>
      <c r="AH17" s="72" t="s">
        <v>39</v>
      </c>
      <c r="AI17" s="44" t="str">
        <f>IF(AG17="","",AG17*'各種係数（2018年～2022年実績）'!$H$16)</f>
        <v/>
      </c>
      <c r="AJ17" s="43"/>
      <c r="AK17" s="72" t="s">
        <v>39</v>
      </c>
      <c r="AL17" s="44" t="str">
        <f>IF(AJ17="","",AJ17*'各種係数（2018年～2022年実績）'!$H$16)</f>
        <v/>
      </c>
      <c r="AN17" s="80">
        <f t="shared" si="0"/>
        <v>0</v>
      </c>
      <c r="AO17" s="73" t="s">
        <v>39</v>
      </c>
      <c r="AP17" s="48">
        <f>IF(AN17="","",AN17*'各種係数（2018年～2022年実績）'!$H$16)</f>
        <v>0</v>
      </c>
    </row>
    <row r="18" spans="2:42">
      <c r="B18" s="20" t="s">
        <v>21</v>
      </c>
      <c r="C18" s="22"/>
      <c r="D18" s="72" t="s">
        <v>39</v>
      </c>
      <c r="E18" s="44" t="str">
        <f>IF(C18="","",C18*'各種係数（2018年～2022年実績）'!$H$17)</f>
        <v/>
      </c>
      <c r="F18" s="43"/>
      <c r="G18" s="72" t="s">
        <v>39</v>
      </c>
      <c r="H18" s="84" t="str">
        <f>IF(F18="","",F18*'各種係数（2018年～2022年実績）'!$H$17)</f>
        <v/>
      </c>
      <c r="I18" s="22"/>
      <c r="J18" s="72" t="s">
        <v>39</v>
      </c>
      <c r="K18" s="44" t="str">
        <f>IF(I18="","",I18*'各種係数（2018年～2022年実績）'!$H$17)</f>
        <v/>
      </c>
      <c r="L18" s="43"/>
      <c r="M18" s="72" t="s">
        <v>39</v>
      </c>
      <c r="N18" s="44" t="str">
        <f>IF(L18="","",L18*'各種係数（2018年～2022年実績）'!$H$17)</f>
        <v/>
      </c>
      <c r="O18" s="43"/>
      <c r="P18" s="72" t="s">
        <v>39</v>
      </c>
      <c r="Q18" s="44" t="str">
        <f>IF(O18="","",O18*'各種係数（2018年～2022年実績）'!$H$17)</f>
        <v/>
      </c>
      <c r="R18" s="43"/>
      <c r="S18" s="72" t="s">
        <v>39</v>
      </c>
      <c r="T18" s="44" t="str">
        <f>IF(R18="","",R18*'各種係数（2018年～2022年実績）'!$H$17)</f>
        <v/>
      </c>
      <c r="U18" s="43"/>
      <c r="V18" s="72" t="s">
        <v>39</v>
      </c>
      <c r="W18" s="44" t="str">
        <f>IF(U18="","",U18*'各種係数（2018年～2022年実績）'!$H$17)</f>
        <v/>
      </c>
      <c r="X18" s="43"/>
      <c r="Y18" s="72" t="s">
        <v>39</v>
      </c>
      <c r="Z18" s="44" t="str">
        <f>IF(X18="","",X18*'各種係数（2018年～2022年実績）'!$H$17)</f>
        <v/>
      </c>
      <c r="AA18" s="43"/>
      <c r="AB18" s="72" t="s">
        <v>39</v>
      </c>
      <c r="AC18" s="44" t="str">
        <f>IF(AA18="","",AA18*'各種係数（2018年～2022年実績）'!$H$17)</f>
        <v/>
      </c>
      <c r="AD18" s="43"/>
      <c r="AE18" s="72" t="s">
        <v>39</v>
      </c>
      <c r="AF18" s="44" t="str">
        <f>IF(AD18="","",AD18*'各種係数（2018年～2022年実績）'!$H$17)</f>
        <v/>
      </c>
      <c r="AG18" s="43"/>
      <c r="AH18" s="72" t="s">
        <v>39</v>
      </c>
      <c r="AI18" s="44" t="str">
        <f>IF(AG18="","",AG18*'各種係数（2018年～2022年実績）'!$H$17)</f>
        <v/>
      </c>
      <c r="AJ18" s="43"/>
      <c r="AK18" s="72" t="s">
        <v>39</v>
      </c>
      <c r="AL18" s="44" t="str">
        <f>IF(AJ18="","",AJ18*'各種係数（2018年～2022年実績）'!$H$17)</f>
        <v/>
      </c>
      <c r="AN18" s="80">
        <f t="shared" si="0"/>
        <v>0</v>
      </c>
      <c r="AO18" s="73" t="s">
        <v>39</v>
      </c>
      <c r="AP18" s="48">
        <f>IF(AN18="","",AN18*'各種係数（2018年～2022年実績）'!$H$17)</f>
        <v>0</v>
      </c>
    </row>
    <row r="19" spans="2:42">
      <c r="B19" s="20" t="s">
        <v>9</v>
      </c>
      <c r="C19" s="22">
        <v>55</v>
      </c>
      <c r="D19" s="72" t="s">
        <v>39</v>
      </c>
      <c r="E19" s="44">
        <f>IF(C19="","",C19*'各種係数（2018年～2022年実績）'!$H$18)</f>
        <v>142.17298333333335</v>
      </c>
      <c r="F19" s="43"/>
      <c r="G19" s="72" t="s">
        <v>39</v>
      </c>
      <c r="H19" s="84" t="str">
        <f>IF(F19="","",F19*'各種係数（2018年～2022年実績）'!$H$18)</f>
        <v/>
      </c>
      <c r="I19" s="22"/>
      <c r="J19" s="72" t="s">
        <v>39</v>
      </c>
      <c r="K19" s="44" t="str">
        <f>IF(I19="","",I19*'各種係数（2018年～2022年実績）'!$H$18)</f>
        <v/>
      </c>
      <c r="L19" s="43"/>
      <c r="M19" s="72" t="s">
        <v>39</v>
      </c>
      <c r="N19" s="44" t="str">
        <f>IF(L19="","",L19*'各種係数（2018年～2022年実績）'!$H$18)</f>
        <v/>
      </c>
      <c r="O19" s="43"/>
      <c r="P19" s="72" t="s">
        <v>39</v>
      </c>
      <c r="Q19" s="44" t="str">
        <f>IF(O19="","",O19*'各種係数（2018年～2022年実績）'!$H$18)</f>
        <v/>
      </c>
      <c r="R19" s="43"/>
      <c r="S19" s="72" t="s">
        <v>39</v>
      </c>
      <c r="T19" s="44" t="str">
        <f>IF(R19="","",R19*'各種係数（2018年～2022年実績）'!$H$18)</f>
        <v/>
      </c>
      <c r="U19" s="43"/>
      <c r="V19" s="72" t="s">
        <v>39</v>
      </c>
      <c r="W19" s="44" t="str">
        <f>IF(U19="","",U19*'各種係数（2018年～2022年実績）'!$H$18)</f>
        <v/>
      </c>
      <c r="X19" s="43"/>
      <c r="Y19" s="72" t="s">
        <v>39</v>
      </c>
      <c r="Z19" s="44" t="str">
        <f>IF(X19="","",X19*'各種係数（2018年～2022年実績）'!$H$18)</f>
        <v/>
      </c>
      <c r="AA19" s="43"/>
      <c r="AB19" s="72" t="s">
        <v>39</v>
      </c>
      <c r="AC19" s="44" t="str">
        <f>IF(AA19="","",AA19*'各種係数（2018年～2022年実績）'!$H$18)</f>
        <v/>
      </c>
      <c r="AD19" s="43"/>
      <c r="AE19" s="72" t="s">
        <v>39</v>
      </c>
      <c r="AF19" s="44" t="str">
        <f>IF(AD19="","",AD19*'各種係数（2018年～2022年実績）'!$H$18)</f>
        <v/>
      </c>
      <c r="AG19" s="43"/>
      <c r="AH19" s="72" t="s">
        <v>39</v>
      </c>
      <c r="AI19" s="44" t="str">
        <f>IF(AG19="","",AG19*'各種係数（2018年～2022年実績）'!$H$18)</f>
        <v/>
      </c>
      <c r="AJ19" s="43"/>
      <c r="AK19" s="72" t="s">
        <v>39</v>
      </c>
      <c r="AL19" s="44" t="str">
        <f>IF(AJ19="","",AJ19*'各種係数（2018年～2022年実績）'!$H$18)</f>
        <v/>
      </c>
      <c r="AN19" s="80">
        <f t="shared" si="0"/>
        <v>55</v>
      </c>
      <c r="AO19" s="73" t="s">
        <v>39</v>
      </c>
      <c r="AP19" s="48">
        <f>IF(AN19="","",AN19*'各種係数（2018年～2022年実績）'!$H$18)</f>
        <v>142.17298333333335</v>
      </c>
    </row>
    <row r="20" spans="2:42">
      <c r="B20" s="20" t="s">
        <v>10</v>
      </c>
      <c r="C20" s="22"/>
      <c r="D20" s="72" t="s">
        <v>39</v>
      </c>
      <c r="E20" s="44" t="str">
        <f>IF(C20="","",C20*'各種係数（2018年～2022年実績）'!$H$19)</f>
        <v/>
      </c>
      <c r="F20" s="43"/>
      <c r="G20" s="72" t="s">
        <v>39</v>
      </c>
      <c r="H20" s="84" t="str">
        <f>IF(F20="","",F20*'各種係数（2018年～2022年実績）'!$H$19)</f>
        <v/>
      </c>
      <c r="I20" s="22"/>
      <c r="J20" s="72" t="s">
        <v>39</v>
      </c>
      <c r="K20" s="44" t="str">
        <f>IF(I20="","",I20*'各種係数（2018年～2022年実績）'!$H$19)</f>
        <v/>
      </c>
      <c r="L20" s="43"/>
      <c r="M20" s="72" t="s">
        <v>39</v>
      </c>
      <c r="N20" s="44" t="str">
        <f>IF(L20="","",L20*'各種係数（2018年～2022年実績）'!$H$19)</f>
        <v/>
      </c>
      <c r="O20" s="43"/>
      <c r="P20" s="72" t="s">
        <v>39</v>
      </c>
      <c r="Q20" s="44" t="str">
        <f>IF(O20="","",O20*'各種係数（2018年～2022年実績）'!$H$19)</f>
        <v/>
      </c>
      <c r="R20" s="43"/>
      <c r="S20" s="72" t="s">
        <v>39</v>
      </c>
      <c r="T20" s="44" t="str">
        <f>IF(R20="","",R20*'各種係数（2018年～2022年実績）'!$H$19)</f>
        <v/>
      </c>
      <c r="U20" s="43"/>
      <c r="V20" s="72" t="s">
        <v>39</v>
      </c>
      <c r="W20" s="44" t="str">
        <f>IF(U20="","",U20*'各種係数（2018年～2022年実績）'!$H$19)</f>
        <v/>
      </c>
      <c r="X20" s="43"/>
      <c r="Y20" s="72" t="s">
        <v>39</v>
      </c>
      <c r="Z20" s="44" t="str">
        <f>IF(X20="","",X20*'各種係数（2018年～2022年実績）'!$H$19)</f>
        <v/>
      </c>
      <c r="AA20" s="43"/>
      <c r="AB20" s="72" t="s">
        <v>39</v>
      </c>
      <c r="AC20" s="44" t="str">
        <f>IF(AA20="","",AA20*'各種係数（2018年～2022年実績）'!$H$19)</f>
        <v/>
      </c>
      <c r="AD20" s="43"/>
      <c r="AE20" s="72" t="s">
        <v>39</v>
      </c>
      <c r="AF20" s="44" t="str">
        <f>IF(AD20="","",AD20*'各種係数（2018年～2022年実績）'!$H$19)</f>
        <v/>
      </c>
      <c r="AG20" s="43"/>
      <c r="AH20" s="72" t="s">
        <v>39</v>
      </c>
      <c r="AI20" s="44" t="str">
        <f>IF(AG20="","",AG20*'各種係数（2018年～2022年実績）'!$H$19)</f>
        <v/>
      </c>
      <c r="AJ20" s="43"/>
      <c r="AK20" s="72" t="s">
        <v>39</v>
      </c>
      <c r="AL20" s="44" t="str">
        <f>IF(AJ20="","",AJ20*'各種係数（2018年～2022年実績）'!$H$19)</f>
        <v/>
      </c>
      <c r="AN20" s="80">
        <f t="shared" si="0"/>
        <v>0</v>
      </c>
      <c r="AO20" s="73" t="s">
        <v>39</v>
      </c>
      <c r="AP20" s="48">
        <f>IF(AN20="","",AN20*'各種係数（2018年～2022年実績）'!$H$19)</f>
        <v>0</v>
      </c>
    </row>
    <row r="21" spans="2:42">
      <c r="B21" s="20" t="s">
        <v>11</v>
      </c>
      <c r="C21" s="22"/>
      <c r="D21" s="72" t="s">
        <v>39</v>
      </c>
      <c r="E21" s="44" t="str">
        <f>IF(C21="","",C21*'各種係数（2018年～2022年実績）'!$H$20)</f>
        <v/>
      </c>
      <c r="F21" s="43"/>
      <c r="G21" s="72" t="s">
        <v>39</v>
      </c>
      <c r="H21" s="84" t="str">
        <f>IF(F21="","",F21*'各種係数（2018年～2022年実績）'!$H$20)</f>
        <v/>
      </c>
      <c r="I21" s="22"/>
      <c r="J21" s="72" t="s">
        <v>39</v>
      </c>
      <c r="K21" s="44" t="str">
        <f>IF(I21="","",I21*'各種係数（2018年～2022年実績）'!$H$20)</f>
        <v/>
      </c>
      <c r="L21" s="43"/>
      <c r="M21" s="72" t="s">
        <v>39</v>
      </c>
      <c r="N21" s="44" t="str">
        <f>IF(L21="","",L21*'各種係数（2018年～2022年実績）'!$H$20)</f>
        <v/>
      </c>
      <c r="O21" s="43"/>
      <c r="P21" s="72" t="s">
        <v>39</v>
      </c>
      <c r="Q21" s="44" t="str">
        <f>IF(O21="","",O21*'各種係数（2018年～2022年実績）'!$H$20)</f>
        <v/>
      </c>
      <c r="R21" s="43"/>
      <c r="S21" s="72" t="s">
        <v>39</v>
      </c>
      <c r="T21" s="44" t="str">
        <f>IF(R21="","",R21*'各種係数（2018年～2022年実績）'!$H$20)</f>
        <v/>
      </c>
      <c r="U21" s="43"/>
      <c r="V21" s="72" t="s">
        <v>39</v>
      </c>
      <c r="W21" s="44" t="str">
        <f>IF(U21="","",U21*'各種係数（2018年～2022年実績）'!$H$20)</f>
        <v/>
      </c>
      <c r="X21" s="43"/>
      <c r="Y21" s="72" t="s">
        <v>39</v>
      </c>
      <c r="Z21" s="44" t="str">
        <f>IF(X21="","",X21*'各種係数（2018年～2022年実績）'!$H$20)</f>
        <v/>
      </c>
      <c r="AA21" s="43"/>
      <c r="AB21" s="72" t="s">
        <v>39</v>
      </c>
      <c r="AC21" s="44" t="str">
        <f>IF(AA21="","",AA21*'各種係数（2018年～2022年実績）'!$H$20)</f>
        <v/>
      </c>
      <c r="AD21" s="43"/>
      <c r="AE21" s="72" t="s">
        <v>39</v>
      </c>
      <c r="AF21" s="44" t="str">
        <f>IF(AD21="","",AD21*'各種係数（2018年～2022年実績）'!$H$20)</f>
        <v/>
      </c>
      <c r="AG21" s="43"/>
      <c r="AH21" s="72" t="s">
        <v>39</v>
      </c>
      <c r="AI21" s="44" t="str">
        <f>IF(AG21="","",AG21*'各種係数（2018年～2022年実績）'!$H$20)</f>
        <v/>
      </c>
      <c r="AJ21" s="43"/>
      <c r="AK21" s="72" t="s">
        <v>39</v>
      </c>
      <c r="AL21" s="44" t="str">
        <f>IF(AJ21="","",AJ21*'各種係数（2018年～2022年実績）'!$H$20)</f>
        <v/>
      </c>
      <c r="AN21" s="80">
        <v>156</v>
      </c>
      <c r="AO21" s="73" t="s">
        <v>39</v>
      </c>
      <c r="AP21" s="48">
        <f>IF(AN21="","",AN21*'各種係数（2018年～2022年実績）'!$H$20)</f>
        <v>467.35259999999994</v>
      </c>
    </row>
    <row r="22" spans="2:42">
      <c r="B22" s="20" t="s">
        <v>22</v>
      </c>
      <c r="C22" s="22"/>
      <c r="D22" s="72" t="s">
        <v>40</v>
      </c>
      <c r="E22" s="44" t="str">
        <f>IF(C22="","",C22*'各種係数（2018年～2022年実績）'!$H$21)</f>
        <v/>
      </c>
      <c r="F22" s="43"/>
      <c r="G22" s="72" t="s">
        <v>40</v>
      </c>
      <c r="H22" s="84" t="str">
        <f>IF(F22="","",F22*'各種係数（2018年～2022年実績）'!$H$21)</f>
        <v/>
      </c>
      <c r="I22" s="22"/>
      <c r="J22" s="72" t="s">
        <v>40</v>
      </c>
      <c r="K22" s="44" t="str">
        <f>IF(I22="","",I22*'各種係数（2018年～2022年実績）'!$H$21)</f>
        <v/>
      </c>
      <c r="L22" s="43"/>
      <c r="M22" s="72" t="s">
        <v>40</v>
      </c>
      <c r="N22" s="44" t="str">
        <f>IF(L22="","",L22*'各種係数（2018年～2022年実績）'!$H$21)</f>
        <v/>
      </c>
      <c r="O22" s="43"/>
      <c r="P22" s="72" t="s">
        <v>40</v>
      </c>
      <c r="Q22" s="44" t="str">
        <f>IF(O22="","",O22*'各種係数（2018年～2022年実績）'!$H$21)</f>
        <v/>
      </c>
      <c r="R22" s="43"/>
      <c r="S22" s="72" t="s">
        <v>40</v>
      </c>
      <c r="T22" s="44" t="str">
        <f>IF(R22="","",R22*'各種係数（2018年～2022年実績）'!$H$21)</f>
        <v/>
      </c>
      <c r="U22" s="43"/>
      <c r="V22" s="72" t="s">
        <v>40</v>
      </c>
      <c r="W22" s="44" t="str">
        <f>IF(U22="","",U22*'各種係数（2018年～2022年実績）'!$H$21)</f>
        <v/>
      </c>
      <c r="X22" s="43"/>
      <c r="Y22" s="72" t="s">
        <v>40</v>
      </c>
      <c r="Z22" s="44" t="str">
        <f>IF(X22="","",X22*'各種係数（2018年～2022年実績）'!$H$21)</f>
        <v/>
      </c>
      <c r="AA22" s="43"/>
      <c r="AB22" s="72" t="s">
        <v>40</v>
      </c>
      <c r="AC22" s="44" t="str">
        <f>IF(AA22="","",AA22*'各種係数（2018年～2022年実績）'!$H$21)</f>
        <v/>
      </c>
      <c r="AD22" s="43"/>
      <c r="AE22" s="72" t="s">
        <v>40</v>
      </c>
      <c r="AF22" s="44" t="str">
        <f>IF(AD22="","",AD22*'各種係数（2018年～2022年実績）'!$H$21)</f>
        <v/>
      </c>
      <c r="AG22" s="43"/>
      <c r="AH22" s="72" t="s">
        <v>40</v>
      </c>
      <c r="AI22" s="44" t="str">
        <f>IF(AG22="","",AG22*'各種係数（2018年～2022年実績）'!$H$21)</f>
        <v/>
      </c>
      <c r="AJ22" s="43"/>
      <c r="AK22" s="72" t="s">
        <v>40</v>
      </c>
      <c r="AL22" s="44" t="str">
        <f>IF(AJ22="","",AJ22*'各種係数（2018年～2022年実績）'!$H$21)</f>
        <v/>
      </c>
      <c r="AN22" s="80">
        <f t="shared" si="0"/>
        <v>0</v>
      </c>
      <c r="AO22" s="73" t="s">
        <v>40</v>
      </c>
      <c r="AP22" s="48">
        <f>IF(AN22="","",AN22*'各種係数（2018年～2022年実績）'!$H$21)</f>
        <v>0</v>
      </c>
    </row>
    <row r="23" spans="2:42">
      <c r="B23" s="136" t="s">
        <v>45</v>
      </c>
      <c r="C23" s="22"/>
      <c r="D23" s="72" t="s">
        <v>38</v>
      </c>
      <c r="E23" s="44" t="str">
        <f>IF(C23="","",C23*'各種係数（2018年～2022年実績）'!$H$22)</f>
        <v/>
      </c>
      <c r="F23" s="43"/>
      <c r="G23" s="72" t="s">
        <v>38</v>
      </c>
      <c r="H23" s="84" t="str">
        <f>IF(F23="","",F23*'各種係数（2018年～2022年実績）'!$H$22)</f>
        <v/>
      </c>
      <c r="I23" s="22"/>
      <c r="J23" s="72" t="s">
        <v>38</v>
      </c>
      <c r="K23" s="44" t="str">
        <f>IF(I23="","",I23*'各種係数（2018年～2022年実績）'!$H$22)</f>
        <v/>
      </c>
      <c r="L23" s="43"/>
      <c r="M23" s="72" t="s">
        <v>38</v>
      </c>
      <c r="N23" s="44" t="str">
        <f>IF(L23="","",L23*'各種係数（2018年～2022年実績）'!$H$22)</f>
        <v/>
      </c>
      <c r="O23" s="43"/>
      <c r="P23" s="72" t="s">
        <v>38</v>
      </c>
      <c r="Q23" s="44" t="str">
        <f>IF(O23="","",O23*'各種係数（2018年～2022年実績）'!$H$22)</f>
        <v/>
      </c>
      <c r="R23" s="43"/>
      <c r="S23" s="72" t="s">
        <v>38</v>
      </c>
      <c r="T23" s="44" t="str">
        <f>IF(R23="","",R23*'各種係数（2018年～2022年実績）'!$H$22)</f>
        <v/>
      </c>
      <c r="U23" s="43"/>
      <c r="V23" s="72" t="s">
        <v>38</v>
      </c>
      <c r="W23" s="44" t="str">
        <f>IF(U23="","",U23*'各種係数（2018年～2022年実績）'!$H$22)</f>
        <v/>
      </c>
      <c r="X23" s="43"/>
      <c r="Y23" s="72" t="s">
        <v>38</v>
      </c>
      <c r="Z23" s="44" t="str">
        <f>IF(X23="","",X23*'各種係数（2018年～2022年実績）'!$H$22)</f>
        <v/>
      </c>
      <c r="AA23" s="43"/>
      <c r="AB23" s="72" t="s">
        <v>38</v>
      </c>
      <c r="AC23" s="44" t="str">
        <f>IF(AA23="","",AA23*'各種係数（2018年～2022年実績）'!$H$22)</f>
        <v/>
      </c>
      <c r="AD23" s="43"/>
      <c r="AE23" s="72" t="s">
        <v>38</v>
      </c>
      <c r="AF23" s="44" t="str">
        <f>IF(AD23="","",AD23*'各種係数（2018年～2022年実績）'!$H$22)</f>
        <v/>
      </c>
      <c r="AG23" s="43"/>
      <c r="AH23" s="72" t="s">
        <v>38</v>
      </c>
      <c r="AI23" s="44" t="str">
        <f>IF(AG23="","",AG23*'各種係数（2018年～2022年実績）'!$H$22)</f>
        <v/>
      </c>
      <c r="AJ23" s="43"/>
      <c r="AK23" s="72" t="s">
        <v>38</v>
      </c>
      <c r="AL23" s="44" t="str">
        <f>IF(AJ23="","",AJ23*'各種係数（2018年～2022年実績）'!$H$22)</f>
        <v/>
      </c>
      <c r="AN23" s="80">
        <f t="shared" si="0"/>
        <v>0</v>
      </c>
      <c r="AO23" s="73" t="s">
        <v>38</v>
      </c>
      <c r="AP23" s="48">
        <f>IF(AN23="","",AN23*'各種係数（2018年～2022年実績）'!$H$22)</f>
        <v>0</v>
      </c>
    </row>
    <row r="24" spans="2:42">
      <c r="B24" s="136"/>
      <c r="C24" s="22"/>
      <c r="D24" s="72" t="s">
        <v>44</v>
      </c>
      <c r="E24" s="44" t="str">
        <f>IF(C24="","",C24*(1/453)*'各種係数（2018年～2022年実績）'!$H$22)</f>
        <v/>
      </c>
      <c r="F24" s="43"/>
      <c r="G24" s="72" t="s">
        <v>44</v>
      </c>
      <c r="H24" s="84" t="str">
        <f>IF(F24="","",F24*(1/453)*'各種係数（2018年～2022年実績）'!$H$22)</f>
        <v/>
      </c>
      <c r="I24" s="22"/>
      <c r="J24" s="72" t="s">
        <v>44</v>
      </c>
      <c r="K24" s="44" t="str">
        <f>IF(I24="","",I24*(1/453)*'各種係数（2018年～2022年実績）'!$H$22)</f>
        <v/>
      </c>
      <c r="L24" s="43"/>
      <c r="M24" s="72" t="s">
        <v>44</v>
      </c>
      <c r="N24" s="44" t="str">
        <f>IF(L24="","",L24*(1/453)*'各種係数（2018年～2022年実績）'!$H$22)</f>
        <v/>
      </c>
      <c r="O24" s="43"/>
      <c r="P24" s="72" t="s">
        <v>44</v>
      </c>
      <c r="Q24" s="44" t="str">
        <f>IF(O24="","",O24*(1/453)*'各種係数（2018年～2022年実績）'!$H$22)</f>
        <v/>
      </c>
      <c r="R24" s="43"/>
      <c r="S24" s="72" t="s">
        <v>44</v>
      </c>
      <c r="T24" s="44" t="str">
        <f>IF(R24="","",R24*(1/453)*'各種係数（2018年～2022年実績）'!$H$22)</f>
        <v/>
      </c>
      <c r="U24" s="43"/>
      <c r="V24" s="72" t="s">
        <v>44</v>
      </c>
      <c r="W24" s="44" t="str">
        <f>IF(U24="","",U24*(1/453)*'各種係数（2018年～2022年実績）'!$H$22)</f>
        <v/>
      </c>
      <c r="X24" s="43"/>
      <c r="Y24" s="72" t="s">
        <v>44</v>
      </c>
      <c r="Z24" s="44" t="str">
        <f>IF(X24="","",X24*(1/453)*'各種係数（2018年～2022年実績）'!$H$22)</f>
        <v/>
      </c>
      <c r="AA24" s="43"/>
      <c r="AB24" s="72" t="s">
        <v>44</v>
      </c>
      <c r="AC24" s="44" t="str">
        <f>IF(AA24="","",AA24*(1/453)*'各種係数（2018年～2022年実績）'!$H$22)</f>
        <v/>
      </c>
      <c r="AD24" s="43"/>
      <c r="AE24" s="72" t="s">
        <v>44</v>
      </c>
      <c r="AF24" s="44" t="str">
        <f>IF(AD24="","",AD24*(1/453)*'各種係数（2018年～2022年実績）'!$H$22)</f>
        <v/>
      </c>
      <c r="AG24" s="43"/>
      <c r="AH24" s="72" t="s">
        <v>44</v>
      </c>
      <c r="AI24" s="44" t="str">
        <f>IF(AG24="","",AG24*(1/453)*'各種係数（2018年～2022年実績）'!$H$22)</f>
        <v/>
      </c>
      <c r="AJ24" s="43"/>
      <c r="AK24" s="72" t="s">
        <v>44</v>
      </c>
      <c r="AL24" s="44" t="str">
        <f>IF(AJ24="","",AJ24*(1/453)*'各種係数（2018年～2022年実績）'!$H$22)</f>
        <v/>
      </c>
      <c r="AN24" s="80">
        <f t="shared" si="0"/>
        <v>0</v>
      </c>
      <c r="AO24" s="73" t="s">
        <v>44</v>
      </c>
      <c r="AP24" s="48">
        <f>IF(AN24="","",AN24*(1/453)*'各種係数（2018年～2022年実績）'!$H$22)</f>
        <v>0</v>
      </c>
    </row>
    <row r="25" spans="2:42">
      <c r="B25" s="136"/>
      <c r="C25" s="22"/>
      <c r="D25" s="72" t="s">
        <v>39</v>
      </c>
      <c r="E25" s="44" t="str">
        <f>IF(C25="","",C25*0.5693*'各種係数（2018年～2022年実績）'!$H$22)</f>
        <v/>
      </c>
      <c r="F25" s="43"/>
      <c r="G25" s="72" t="s">
        <v>39</v>
      </c>
      <c r="H25" s="84" t="str">
        <f>IF(F25="","",F25*0.5693*'各種係数（2018年～2022年実績）'!$H$22)</f>
        <v/>
      </c>
      <c r="I25" s="22"/>
      <c r="J25" s="72" t="s">
        <v>39</v>
      </c>
      <c r="K25" s="44" t="str">
        <f>IF(I25="","",I25*0.5693*'各種係数（2018年～2022年実績）'!$H$22)</f>
        <v/>
      </c>
      <c r="L25" s="43"/>
      <c r="M25" s="72" t="s">
        <v>39</v>
      </c>
      <c r="N25" s="44" t="str">
        <f>IF(L25="","",L25*0.5693*'各種係数（2018年～2022年実績）'!$H$22)</f>
        <v/>
      </c>
      <c r="O25" s="43"/>
      <c r="P25" s="72" t="s">
        <v>39</v>
      </c>
      <c r="Q25" s="44" t="str">
        <f>IF(O25="","",O25*0.5693*'各種係数（2018年～2022年実績）'!$H$22)</f>
        <v/>
      </c>
      <c r="R25" s="43"/>
      <c r="S25" s="72" t="s">
        <v>39</v>
      </c>
      <c r="T25" s="44" t="str">
        <f>IF(R25="","",R25*0.5693*'各種係数（2018年～2022年実績）'!$H$22)</f>
        <v/>
      </c>
      <c r="U25" s="43"/>
      <c r="V25" s="72" t="s">
        <v>39</v>
      </c>
      <c r="W25" s="44" t="str">
        <f>IF(U25="","",U25*0.5693*'各種係数（2018年～2022年実績）'!$H$22)</f>
        <v/>
      </c>
      <c r="X25" s="43"/>
      <c r="Y25" s="72" t="s">
        <v>39</v>
      </c>
      <c r="Z25" s="44" t="str">
        <f>IF(X25="","",X25*0.5693*'各種係数（2018年～2022年実績）'!$H$22)</f>
        <v/>
      </c>
      <c r="AA25" s="43"/>
      <c r="AB25" s="72" t="s">
        <v>39</v>
      </c>
      <c r="AC25" s="44" t="str">
        <f>IF(AA25="","",AA25*0.5693*'各種係数（2018年～2022年実績）'!$H$22)</f>
        <v/>
      </c>
      <c r="AD25" s="43"/>
      <c r="AE25" s="72" t="s">
        <v>39</v>
      </c>
      <c r="AF25" s="44" t="str">
        <f>IF(AD25="","",AD25*0.5693*'各種係数（2018年～2022年実績）'!$H$22)</f>
        <v/>
      </c>
      <c r="AG25" s="43"/>
      <c r="AH25" s="72" t="s">
        <v>39</v>
      </c>
      <c r="AI25" s="44" t="str">
        <f>IF(AG25="","",AG25*0.5693*'各種係数（2018年～2022年実績）'!$H$22)</f>
        <v/>
      </c>
      <c r="AJ25" s="43"/>
      <c r="AK25" s="72" t="s">
        <v>39</v>
      </c>
      <c r="AL25" s="44" t="str">
        <f>IF(AJ25="","",AJ25*0.5693*'各種係数（2018年～2022年実績）'!$H$22)</f>
        <v/>
      </c>
      <c r="AN25" s="80">
        <f t="shared" si="0"/>
        <v>0</v>
      </c>
      <c r="AO25" s="73" t="s">
        <v>39</v>
      </c>
      <c r="AP25" s="48">
        <f>IF(AN25="","",AN25*0.5693*'各種係数（2018年～2022年実績）'!$H$22)</f>
        <v>0</v>
      </c>
    </row>
    <row r="26" spans="2:42">
      <c r="B26" s="20" t="s">
        <v>12</v>
      </c>
      <c r="C26" s="22"/>
      <c r="D26" s="72" t="s">
        <v>38</v>
      </c>
      <c r="E26" s="44" t="str">
        <f>IF(C26="","",C26*'各種係数（2018年～2022年実績）'!$H$23)</f>
        <v/>
      </c>
      <c r="F26" s="43"/>
      <c r="G26" s="72" t="s">
        <v>38</v>
      </c>
      <c r="H26" s="84" t="str">
        <f>IF(F26="","",F26*'各種係数（2018年～2022年実績）'!$H$23)</f>
        <v/>
      </c>
      <c r="I26" s="22"/>
      <c r="J26" s="72" t="s">
        <v>38</v>
      </c>
      <c r="K26" s="44" t="str">
        <f>IF(I26="","",I26*'各種係数（2018年～2022年実績）'!$H$23)</f>
        <v/>
      </c>
      <c r="L26" s="43"/>
      <c r="M26" s="72" t="s">
        <v>38</v>
      </c>
      <c r="N26" s="44" t="str">
        <f>IF(L26="","",L26*'各種係数（2018年～2022年実績）'!$H$23)</f>
        <v/>
      </c>
      <c r="O26" s="43"/>
      <c r="P26" s="72" t="s">
        <v>38</v>
      </c>
      <c r="Q26" s="44" t="str">
        <f>IF(O26="","",O26*'各種係数（2018年～2022年実績）'!$H$23)</f>
        <v/>
      </c>
      <c r="R26" s="43"/>
      <c r="S26" s="72" t="s">
        <v>38</v>
      </c>
      <c r="T26" s="44" t="str">
        <f>IF(R26="","",R26*'各種係数（2018年～2022年実績）'!$H$23)</f>
        <v/>
      </c>
      <c r="U26" s="43"/>
      <c r="V26" s="72" t="s">
        <v>38</v>
      </c>
      <c r="W26" s="44" t="str">
        <f>IF(U26="","",U26*'各種係数（2018年～2022年実績）'!$H$23)</f>
        <v/>
      </c>
      <c r="X26" s="43"/>
      <c r="Y26" s="72" t="s">
        <v>38</v>
      </c>
      <c r="Z26" s="44" t="str">
        <f>IF(X26="","",X26*'各種係数（2018年～2022年実績）'!$H$23)</f>
        <v/>
      </c>
      <c r="AA26" s="43"/>
      <c r="AB26" s="72" t="s">
        <v>38</v>
      </c>
      <c r="AC26" s="44" t="str">
        <f>IF(AA26="","",AA26*'各種係数（2018年～2022年実績）'!$H$23)</f>
        <v/>
      </c>
      <c r="AD26" s="43"/>
      <c r="AE26" s="72" t="s">
        <v>38</v>
      </c>
      <c r="AF26" s="44" t="str">
        <f>IF(AD26="","",AD26*'各種係数（2018年～2022年実績）'!$H$23)</f>
        <v/>
      </c>
      <c r="AG26" s="43"/>
      <c r="AH26" s="72" t="s">
        <v>38</v>
      </c>
      <c r="AI26" s="44" t="str">
        <f>IF(AG26="","",AG26*'各種係数（2018年～2022年実績）'!$H$23)</f>
        <v/>
      </c>
      <c r="AJ26" s="43"/>
      <c r="AK26" s="72" t="s">
        <v>38</v>
      </c>
      <c r="AL26" s="44" t="str">
        <f>IF(AJ26="","",AJ26*'各種係数（2018年～2022年実績）'!$H$23)</f>
        <v/>
      </c>
      <c r="AN26" s="80">
        <f t="shared" si="0"/>
        <v>0</v>
      </c>
      <c r="AO26" s="73" t="s">
        <v>38</v>
      </c>
      <c r="AP26" s="48">
        <f>IF(AN26="","",AN26*'各種係数（2018年～2022年実績）'!$H$23)</f>
        <v>0</v>
      </c>
    </row>
    <row r="27" spans="2:42">
      <c r="B27" s="20" t="s">
        <v>23</v>
      </c>
      <c r="C27" s="22"/>
      <c r="D27" s="72" t="s">
        <v>40</v>
      </c>
      <c r="E27" s="44" t="str">
        <f>IF(C27="","",C27*'各種係数（2018年～2022年実績）'!$H$24)</f>
        <v/>
      </c>
      <c r="F27" s="43"/>
      <c r="G27" s="72" t="s">
        <v>40</v>
      </c>
      <c r="H27" s="84" t="str">
        <f>IF(F27="","",F27*'各種係数（2018年～2022年実績）'!$H$24)</f>
        <v/>
      </c>
      <c r="I27" s="22"/>
      <c r="J27" s="72" t="s">
        <v>40</v>
      </c>
      <c r="K27" s="44" t="str">
        <f>IF(I27="","",I27*'各種係数（2018年～2022年実績）'!$H$24)</f>
        <v/>
      </c>
      <c r="L27" s="43"/>
      <c r="M27" s="72" t="s">
        <v>40</v>
      </c>
      <c r="N27" s="44" t="str">
        <f>IF(L27="","",L27*'各種係数（2018年～2022年実績）'!$H$24)</f>
        <v/>
      </c>
      <c r="O27" s="43"/>
      <c r="P27" s="72" t="s">
        <v>40</v>
      </c>
      <c r="Q27" s="44" t="str">
        <f>IF(O27="","",O27*'各種係数（2018年～2022年実績）'!$H$24)</f>
        <v/>
      </c>
      <c r="R27" s="43"/>
      <c r="S27" s="72" t="s">
        <v>40</v>
      </c>
      <c r="T27" s="44" t="str">
        <f>IF(R27="","",R27*'各種係数（2018年～2022年実績）'!$H$24)</f>
        <v/>
      </c>
      <c r="U27" s="43"/>
      <c r="V27" s="72" t="s">
        <v>40</v>
      </c>
      <c r="W27" s="44" t="str">
        <f>IF(U27="","",U27*'各種係数（2018年～2022年実績）'!$H$24)</f>
        <v/>
      </c>
      <c r="X27" s="43"/>
      <c r="Y27" s="72" t="s">
        <v>40</v>
      </c>
      <c r="Z27" s="44" t="str">
        <f>IF(X27="","",X27*'各種係数（2018年～2022年実績）'!$H$24)</f>
        <v/>
      </c>
      <c r="AA27" s="43"/>
      <c r="AB27" s="72" t="s">
        <v>40</v>
      </c>
      <c r="AC27" s="44" t="str">
        <f>IF(AA27="","",AA27*'各種係数（2018年～2022年実績）'!$H$24)</f>
        <v/>
      </c>
      <c r="AD27" s="43"/>
      <c r="AE27" s="72" t="s">
        <v>40</v>
      </c>
      <c r="AF27" s="44" t="str">
        <f>IF(AD27="","",AD27*'各種係数（2018年～2022年実績）'!$H$24)</f>
        <v/>
      </c>
      <c r="AG27" s="43"/>
      <c r="AH27" s="72" t="s">
        <v>40</v>
      </c>
      <c r="AI27" s="44" t="str">
        <f>IF(AG27="","",AG27*'各種係数（2018年～2022年実績）'!$H$24)</f>
        <v/>
      </c>
      <c r="AJ27" s="43"/>
      <c r="AK27" s="72" t="s">
        <v>40</v>
      </c>
      <c r="AL27" s="44" t="str">
        <f>IF(AJ27="","",AJ27*'各種係数（2018年～2022年実績）'!$H$24)</f>
        <v/>
      </c>
      <c r="AN27" s="80">
        <f t="shared" si="0"/>
        <v>0</v>
      </c>
      <c r="AO27" s="73" t="s">
        <v>40</v>
      </c>
      <c r="AP27" s="48">
        <f>IF(AN27="","",AN27*'各種係数（2018年～2022年実績）'!$H$24)</f>
        <v>0</v>
      </c>
    </row>
    <row r="28" spans="2:42">
      <c r="B28" s="20" t="s">
        <v>24</v>
      </c>
      <c r="C28" s="22"/>
      <c r="D28" s="72" t="s">
        <v>40</v>
      </c>
      <c r="E28" s="44" t="str">
        <f>IF(C28="","",C28*'各種係数（2018年～2022年実績）'!$H$25)</f>
        <v/>
      </c>
      <c r="F28" s="43"/>
      <c r="G28" s="72" t="s">
        <v>40</v>
      </c>
      <c r="H28" s="84" t="str">
        <f>IF(F28="","",F28*'各種係数（2018年～2022年実績）'!$H$25)</f>
        <v/>
      </c>
      <c r="I28" s="22"/>
      <c r="J28" s="72" t="s">
        <v>40</v>
      </c>
      <c r="K28" s="44" t="str">
        <f>IF(I28="","",I28*'各種係数（2018年～2022年実績）'!$H$25)</f>
        <v/>
      </c>
      <c r="L28" s="43"/>
      <c r="M28" s="72" t="s">
        <v>40</v>
      </c>
      <c r="N28" s="44" t="str">
        <f>IF(L28="","",L28*'各種係数（2018年～2022年実績）'!$H$25)</f>
        <v/>
      </c>
      <c r="O28" s="43"/>
      <c r="P28" s="72" t="s">
        <v>40</v>
      </c>
      <c r="Q28" s="44" t="str">
        <f>IF(O28="","",O28*'各種係数（2018年～2022年実績）'!$H$25)</f>
        <v/>
      </c>
      <c r="R28" s="43"/>
      <c r="S28" s="72" t="s">
        <v>40</v>
      </c>
      <c r="T28" s="44" t="str">
        <f>IF(R28="","",R28*'各種係数（2018年～2022年実績）'!$H$25)</f>
        <v/>
      </c>
      <c r="U28" s="43"/>
      <c r="V28" s="72" t="s">
        <v>40</v>
      </c>
      <c r="W28" s="44" t="str">
        <f>IF(U28="","",U28*'各種係数（2018年～2022年実績）'!$H$25)</f>
        <v/>
      </c>
      <c r="X28" s="43"/>
      <c r="Y28" s="72" t="s">
        <v>40</v>
      </c>
      <c r="Z28" s="44" t="str">
        <f>IF(X28="","",X28*'各種係数（2018年～2022年実績）'!$H$25)</f>
        <v/>
      </c>
      <c r="AA28" s="43"/>
      <c r="AB28" s="72" t="s">
        <v>40</v>
      </c>
      <c r="AC28" s="44" t="str">
        <f>IF(AA28="","",AA28*'各種係数（2018年～2022年実績）'!$H$25)</f>
        <v/>
      </c>
      <c r="AD28" s="43"/>
      <c r="AE28" s="72" t="s">
        <v>40</v>
      </c>
      <c r="AF28" s="44" t="str">
        <f>IF(AD28="","",AD28*'各種係数（2018年～2022年実績）'!$H$25)</f>
        <v/>
      </c>
      <c r="AG28" s="43"/>
      <c r="AH28" s="72" t="s">
        <v>40</v>
      </c>
      <c r="AI28" s="44" t="str">
        <f>IF(AG28="","",AG28*'各種係数（2018年～2022年実績）'!$H$25)</f>
        <v/>
      </c>
      <c r="AJ28" s="43"/>
      <c r="AK28" s="72" t="s">
        <v>40</v>
      </c>
      <c r="AL28" s="44" t="str">
        <f>IF(AJ28="","",AJ28*'各種係数（2018年～2022年実績）'!$H$25)</f>
        <v/>
      </c>
      <c r="AN28" s="80">
        <f t="shared" si="0"/>
        <v>0</v>
      </c>
      <c r="AO28" s="73" t="s">
        <v>40</v>
      </c>
      <c r="AP28" s="48">
        <f>IF(AN28="","",AN28*'各種係数（2018年～2022年実績）'!$H$25)</f>
        <v>0</v>
      </c>
    </row>
    <row r="29" spans="2:42">
      <c r="B29" s="20" t="s">
        <v>25</v>
      </c>
      <c r="C29" s="22"/>
      <c r="D29" s="72" t="s">
        <v>40</v>
      </c>
      <c r="E29" s="44" t="str">
        <f>IF(C29="","",C29*'各種係数（2018年～2022年実績）'!$H$26)</f>
        <v/>
      </c>
      <c r="F29" s="43"/>
      <c r="G29" s="72" t="s">
        <v>40</v>
      </c>
      <c r="H29" s="84" t="str">
        <f>IF(F29="","",F29*'各種係数（2018年～2022年実績）'!$H$26)</f>
        <v/>
      </c>
      <c r="I29" s="22"/>
      <c r="J29" s="72" t="s">
        <v>40</v>
      </c>
      <c r="K29" s="44" t="str">
        <f>IF(I29="","",I29*'各種係数（2018年～2022年実績）'!$H$26)</f>
        <v/>
      </c>
      <c r="L29" s="43"/>
      <c r="M29" s="72" t="s">
        <v>40</v>
      </c>
      <c r="N29" s="44" t="str">
        <f>IF(L29="","",L29*'各種係数（2018年～2022年実績）'!$H$26)</f>
        <v/>
      </c>
      <c r="O29" s="43"/>
      <c r="P29" s="72" t="s">
        <v>40</v>
      </c>
      <c r="Q29" s="44" t="str">
        <f>IF(O29="","",O29*'各種係数（2018年～2022年実績）'!$H$26)</f>
        <v/>
      </c>
      <c r="R29" s="43"/>
      <c r="S29" s="72" t="s">
        <v>40</v>
      </c>
      <c r="T29" s="44" t="str">
        <f>IF(R29="","",R29*'各種係数（2018年～2022年実績）'!$H$26)</f>
        <v/>
      </c>
      <c r="U29" s="43"/>
      <c r="V29" s="72" t="s">
        <v>40</v>
      </c>
      <c r="W29" s="44" t="str">
        <f>IF(U29="","",U29*'各種係数（2018年～2022年実績）'!$H$26)</f>
        <v/>
      </c>
      <c r="X29" s="43"/>
      <c r="Y29" s="72" t="s">
        <v>40</v>
      </c>
      <c r="Z29" s="44" t="str">
        <f>IF(X29="","",X29*'各種係数（2018年～2022年実績）'!$H$26)</f>
        <v/>
      </c>
      <c r="AA29" s="43"/>
      <c r="AB29" s="72" t="s">
        <v>40</v>
      </c>
      <c r="AC29" s="44" t="str">
        <f>IF(AA29="","",AA29*'各種係数（2018年～2022年実績）'!$H$26)</f>
        <v/>
      </c>
      <c r="AD29" s="43"/>
      <c r="AE29" s="72" t="s">
        <v>40</v>
      </c>
      <c r="AF29" s="44" t="str">
        <f>IF(AD29="","",AD29*'各種係数（2018年～2022年実績）'!$H$26)</f>
        <v/>
      </c>
      <c r="AG29" s="43"/>
      <c r="AH29" s="72" t="s">
        <v>40</v>
      </c>
      <c r="AI29" s="44" t="str">
        <f>IF(AG29="","",AG29*'各種係数（2018年～2022年実績）'!$H$26)</f>
        <v/>
      </c>
      <c r="AJ29" s="43"/>
      <c r="AK29" s="72" t="s">
        <v>40</v>
      </c>
      <c r="AL29" s="44" t="str">
        <f>IF(AJ29="","",AJ29*'各種係数（2018年～2022年実績）'!$H$26)</f>
        <v/>
      </c>
      <c r="AN29" s="80">
        <f t="shared" si="0"/>
        <v>0</v>
      </c>
      <c r="AO29" s="73" t="s">
        <v>40</v>
      </c>
      <c r="AP29" s="48">
        <f>IF(AN29="","",AN29*'各種係数（2018年～2022年実績）'!$H$26)</f>
        <v>0</v>
      </c>
    </row>
    <row r="30" spans="2:42">
      <c r="B30" s="20" t="s">
        <v>26</v>
      </c>
      <c r="C30" s="22"/>
      <c r="D30" s="72" t="s">
        <v>40</v>
      </c>
      <c r="E30" s="44" t="str">
        <f>IF(C30="","",C30*'各種係数（2018年～2022年実績）'!$H$27)</f>
        <v/>
      </c>
      <c r="F30" s="43"/>
      <c r="G30" s="72" t="s">
        <v>40</v>
      </c>
      <c r="H30" s="84" t="str">
        <f>IF(F30="","",F30*'各種係数（2018年～2022年実績）'!$H$27)</f>
        <v/>
      </c>
      <c r="I30" s="22"/>
      <c r="J30" s="72" t="s">
        <v>40</v>
      </c>
      <c r="K30" s="44" t="str">
        <f>IF(I30="","",I30*'各種係数（2018年～2022年実績）'!$H$27)</f>
        <v/>
      </c>
      <c r="L30" s="43"/>
      <c r="M30" s="72" t="s">
        <v>40</v>
      </c>
      <c r="N30" s="44" t="str">
        <f>IF(L30="","",L30*'各種係数（2018年～2022年実績）'!$H$27)</f>
        <v/>
      </c>
      <c r="O30" s="43"/>
      <c r="P30" s="72" t="s">
        <v>40</v>
      </c>
      <c r="Q30" s="44" t="str">
        <f>IF(O30="","",O30*'各種係数（2018年～2022年実績）'!$H$27)</f>
        <v/>
      </c>
      <c r="R30" s="43"/>
      <c r="S30" s="72" t="s">
        <v>40</v>
      </c>
      <c r="T30" s="44" t="str">
        <f>IF(R30="","",R30*'各種係数（2018年～2022年実績）'!$H$27)</f>
        <v/>
      </c>
      <c r="U30" s="43"/>
      <c r="V30" s="72" t="s">
        <v>40</v>
      </c>
      <c r="W30" s="44" t="str">
        <f>IF(U30="","",U30*'各種係数（2018年～2022年実績）'!$H$27)</f>
        <v/>
      </c>
      <c r="X30" s="43"/>
      <c r="Y30" s="72" t="s">
        <v>40</v>
      </c>
      <c r="Z30" s="44" t="str">
        <f>IF(X30="","",X30*'各種係数（2018年～2022年実績）'!$H$27)</f>
        <v/>
      </c>
      <c r="AA30" s="43"/>
      <c r="AB30" s="72" t="s">
        <v>40</v>
      </c>
      <c r="AC30" s="44" t="str">
        <f>IF(AA30="","",AA30*'各種係数（2018年～2022年実績）'!$H$27)</f>
        <v/>
      </c>
      <c r="AD30" s="43"/>
      <c r="AE30" s="72" t="s">
        <v>40</v>
      </c>
      <c r="AF30" s="44" t="str">
        <f>IF(AD30="","",AD30*'各種係数（2018年～2022年実績）'!$H$27)</f>
        <v/>
      </c>
      <c r="AG30" s="43"/>
      <c r="AH30" s="72" t="s">
        <v>40</v>
      </c>
      <c r="AI30" s="44" t="str">
        <f>IF(AG30="","",AG30*'各種係数（2018年～2022年実績）'!$H$27)</f>
        <v/>
      </c>
      <c r="AJ30" s="43"/>
      <c r="AK30" s="72" t="s">
        <v>40</v>
      </c>
      <c r="AL30" s="44" t="str">
        <f>IF(AJ30="","",AJ30*'各種係数（2018年～2022年実績）'!$H$27)</f>
        <v/>
      </c>
      <c r="AN30" s="80">
        <f t="shared" si="0"/>
        <v>0</v>
      </c>
      <c r="AO30" s="73" t="s">
        <v>40</v>
      </c>
      <c r="AP30" s="48">
        <f>IF(AN30="","",AN30*'各種係数（2018年～2022年実績）'!$H$27)</f>
        <v>0</v>
      </c>
    </row>
    <row r="31" spans="2:42">
      <c r="B31" s="20" t="s">
        <v>27</v>
      </c>
      <c r="C31" s="22"/>
      <c r="D31" s="72" t="s">
        <v>40</v>
      </c>
      <c r="E31" s="44" t="str">
        <f>IF(C31="","",C31*'各種係数（2018年～2022年実績）'!$H$28)</f>
        <v/>
      </c>
      <c r="F31" s="43"/>
      <c r="G31" s="72" t="s">
        <v>40</v>
      </c>
      <c r="H31" s="84" t="str">
        <f>IF(F31="","",F31*'各種係数（2018年～2022年実績）'!$H$28)</f>
        <v/>
      </c>
      <c r="I31" s="22"/>
      <c r="J31" s="72" t="s">
        <v>40</v>
      </c>
      <c r="K31" s="44" t="str">
        <f>IF(I31="","",I31*'各種係数（2018年～2022年実績）'!$H$28)</f>
        <v/>
      </c>
      <c r="L31" s="43"/>
      <c r="M31" s="72" t="s">
        <v>40</v>
      </c>
      <c r="N31" s="44" t="str">
        <f>IF(L31="","",L31*'各種係数（2018年～2022年実績）'!$H$28)</f>
        <v/>
      </c>
      <c r="O31" s="43"/>
      <c r="P31" s="72" t="s">
        <v>40</v>
      </c>
      <c r="Q31" s="44" t="str">
        <f>IF(O31="","",O31*'各種係数（2018年～2022年実績）'!$H$28)</f>
        <v/>
      </c>
      <c r="R31" s="43"/>
      <c r="S31" s="72" t="s">
        <v>40</v>
      </c>
      <c r="T31" s="44" t="str">
        <f>IF(R31="","",R31*'各種係数（2018年～2022年実績）'!$H$28)</f>
        <v/>
      </c>
      <c r="U31" s="43"/>
      <c r="V31" s="72" t="s">
        <v>40</v>
      </c>
      <c r="W31" s="44" t="str">
        <f>IF(U31="","",U31*'各種係数（2018年～2022年実績）'!$H$28)</f>
        <v/>
      </c>
      <c r="X31" s="43"/>
      <c r="Y31" s="72" t="s">
        <v>40</v>
      </c>
      <c r="Z31" s="44" t="str">
        <f>IF(X31="","",X31*'各種係数（2018年～2022年実績）'!$H$28)</f>
        <v/>
      </c>
      <c r="AA31" s="43"/>
      <c r="AB31" s="72" t="s">
        <v>40</v>
      </c>
      <c r="AC31" s="44" t="str">
        <f>IF(AA31="","",AA31*'各種係数（2018年～2022年実績）'!$H$28)</f>
        <v/>
      </c>
      <c r="AD31" s="43"/>
      <c r="AE31" s="72" t="s">
        <v>40</v>
      </c>
      <c r="AF31" s="44" t="str">
        <f>IF(AD31="","",AD31*'各種係数（2018年～2022年実績）'!$H$28)</f>
        <v/>
      </c>
      <c r="AG31" s="43"/>
      <c r="AH31" s="72" t="s">
        <v>40</v>
      </c>
      <c r="AI31" s="44" t="str">
        <f>IF(AG31="","",AG31*'各種係数（2018年～2022年実績）'!$H$28)</f>
        <v/>
      </c>
      <c r="AJ31" s="43"/>
      <c r="AK31" s="72" t="s">
        <v>40</v>
      </c>
      <c r="AL31" s="44" t="str">
        <f>IF(AJ31="","",AJ31*'各種係数（2018年～2022年実績）'!$H$28)</f>
        <v/>
      </c>
      <c r="AN31" s="80">
        <f t="shared" si="0"/>
        <v>0</v>
      </c>
      <c r="AO31" s="73" t="s">
        <v>40</v>
      </c>
      <c r="AP31" s="48">
        <f>IF(AN31="","",AN31*'各種係数（2018年～2022年実績）'!$H$28)</f>
        <v>0</v>
      </c>
    </row>
    <row r="32" spans="2:42" ht="19.5" thickBot="1">
      <c r="B32" s="66" t="s">
        <v>54</v>
      </c>
      <c r="C32" s="63"/>
      <c r="D32" s="75" t="s">
        <v>41</v>
      </c>
      <c r="E32" s="51" t="str">
        <f>IF(C32="","",C32*(VLOOKUP($B$3,'各種係数（2018年～2022年実績）'!$K$4:$M$8,3,FALSE)))</f>
        <v/>
      </c>
      <c r="F32" s="50"/>
      <c r="G32" s="75" t="s">
        <v>41</v>
      </c>
      <c r="H32" s="85" t="str">
        <f>IF(F32="","",F32*(VLOOKUP($B$3,'各種係数（2018年～2022年実績）'!$K$4:$M$8,3,FALSE)))</f>
        <v/>
      </c>
      <c r="I32" s="63"/>
      <c r="J32" s="75" t="s">
        <v>41</v>
      </c>
      <c r="K32" s="51" t="str">
        <f>IF(I32="","",I32*(VLOOKUP($B$3,'各種係数（2018年～2022年実績）'!$K$4:$M$8,3,FALSE)))</f>
        <v/>
      </c>
      <c r="L32" s="50"/>
      <c r="M32" s="75" t="s">
        <v>41</v>
      </c>
      <c r="N32" s="51" t="str">
        <f>IF(L32="","",L32*(VLOOKUP($B$3,'各種係数（2018年～2022年実績）'!$K$4:$M$8,3,FALSE)))</f>
        <v/>
      </c>
      <c r="O32" s="50"/>
      <c r="P32" s="75" t="s">
        <v>41</v>
      </c>
      <c r="Q32" s="51" t="str">
        <f>IF(O32="","",O32*(VLOOKUP($B$3,'各種係数（2018年～2022年実績）'!$K$4:$M$8,3,FALSE)))</f>
        <v/>
      </c>
      <c r="R32" s="50"/>
      <c r="S32" s="75" t="s">
        <v>41</v>
      </c>
      <c r="T32" s="51" t="str">
        <f>IF(R32="","",R32*(VLOOKUP($B$3,'各種係数（2018年～2022年実績）'!$K$4:$M$8,3,FALSE)))</f>
        <v/>
      </c>
      <c r="U32" s="50"/>
      <c r="V32" s="75" t="s">
        <v>41</v>
      </c>
      <c r="W32" s="51" t="str">
        <f>IF(U32="","",U32*(VLOOKUP($B$3,'各種係数（2018年～2022年実績）'!$K$4:$M$8,3,FALSE)))</f>
        <v/>
      </c>
      <c r="X32" s="50"/>
      <c r="Y32" s="75" t="s">
        <v>41</v>
      </c>
      <c r="Z32" s="51" t="str">
        <f>IF(X32="","",X32*(VLOOKUP($B$3,'各種係数（2018年～2022年実績）'!$K$4:$M$8,3,FALSE)))</f>
        <v/>
      </c>
      <c r="AA32" s="50"/>
      <c r="AB32" s="75" t="s">
        <v>41</v>
      </c>
      <c r="AC32" s="51" t="str">
        <f>IF(AA32="","",AA32*(VLOOKUP($B$3,'各種係数（2018年～2022年実績）'!$K$4:$M$8,3,FALSE)))</f>
        <v/>
      </c>
      <c r="AD32" s="50"/>
      <c r="AE32" s="75" t="s">
        <v>41</v>
      </c>
      <c r="AF32" s="51" t="str">
        <f>IF(AD32="","",AD32*(VLOOKUP($B$3,'各種係数（2018年～2022年実績）'!$K$4:$M$8,3,FALSE)))</f>
        <v/>
      </c>
      <c r="AG32" s="50"/>
      <c r="AH32" s="75" t="s">
        <v>41</v>
      </c>
      <c r="AI32" s="51" t="str">
        <f>IF(AG32="","",AG32*(VLOOKUP($B$3,'各種係数（2018年～2022年実績）'!$K$4:$M$8,3,FALSE)))</f>
        <v/>
      </c>
      <c r="AJ32" s="50"/>
      <c r="AK32" s="75" t="s">
        <v>41</v>
      </c>
      <c r="AL32" s="51" t="str">
        <f>IF(AJ32="","",AJ32*(VLOOKUP($B$3,'各種係数（2018年～2022年実績）'!$K$4:$M$8,3,FALSE)))</f>
        <v/>
      </c>
      <c r="AN32" s="80">
        <f t="shared" si="0"/>
        <v>0</v>
      </c>
      <c r="AO32" s="52" t="s">
        <v>41</v>
      </c>
      <c r="AP32" s="53">
        <f>IF(AN32="","",AN32*(VLOOKUP($B$3,'各種係数（2018年～2022年実績）'!$K$4:$M$8,3,FALSE)))</f>
        <v>0</v>
      </c>
    </row>
    <row r="33" spans="2:42" ht="19.5" thickBot="1">
      <c r="B33" s="65" t="s">
        <v>59</v>
      </c>
      <c r="C33" s="64">
        <f>SUM(E6:E32)</f>
        <v>142.17298333333335</v>
      </c>
      <c r="D33" s="55" t="s">
        <v>43</v>
      </c>
      <c r="E33" s="54"/>
      <c r="F33" s="54">
        <f>SUM(H6:H32)</f>
        <v>0</v>
      </c>
      <c r="G33" s="55" t="s">
        <v>43</v>
      </c>
      <c r="H33" s="86"/>
      <c r="I33" s="64">
        <f>SUM(K6:K32)</f>
        <v>0</v>
      </c>
      <c r="J33" s="55" t="s">
        <v>43</v>
      </c>
      <c r="K33" s="54"/>
      <c r="L33" s="54">
        <f t="shared" ref="L33" si="1">SUM(N6:N32)</f>
        <v>0</v>
      </c>
      <c r="M33" s="55" t="s">
        <v>43</v>
      </c>
      <c r="N33" s="54"/>
      <c r="O33" s="54">
        <f t="shared" ref="O33" si="2">SUM(Q6:Q32)</f>
        <v>0</v>
      </c>
      <c r="P33" s="55" t="s">
        <v>43</v>
      </c>
      <c r="Q33" s="54"/>
      <c r="R33" s="54">
        <f t="shared" ref="R33" si="3">SUM(T6:T32)</f>
        <v>0</v>
      </c>
      <c r="S33" s="55" t="s">
        <v>43</v>
      </c>
      <c r="T33" s="54"/>
      <c r="U33" s="54">
        <f t="shared" ref="U33" si="4">SUM(W6:W32)</f>
        <v>0</v>
      </c>
      <c r="V33" s="55" t="s">
        <v>43</v>
      </c>
      <c r="W33" s="54"/>
      <c r="X33" s="54">
        <f t="shared" ref="X33" si="5">SUM(Z6:Z32)</f>
        <v>0</v>
      </c>
      <c r="Y33" s="55" t="s">
        <v>43</v>
      </c>
      <c r="Z33" s="54"/>
      <c r="AA33" s="54">
        <f t="shared" ref="AA33" si="6">SUM(AC6:AC32)</f>
        <v>0</v>
      </c>
      <c r="AB33" s="55" t="s">
        <v>43</v>
      </c>
      <c r="AC33" s="54"/>
      <c r="AD33" s="54">
        <f t="shared" ref="AD33" si="7">SUM(AF6:AF32)</f>
        <v>0</v>
      </c>
      <c r="AE33" s="55" t="s">
        <v>43</v>
      </c>
      <c r="AF33" s="54"/>
      <c r="AG33" s="54">
        <f t="shared" ref="AG33" si="8">SUM(AI6:AI32)</f>
        <v>0</v>
      </c>
      <c r="AH33" s="55" t="s">
        <v>43</v>
      </c>
      <c r="AI33" s="54"/>
      <c r="AJ33" s="54">
        <f t="shared" ref="AJ33" si="9">SUM(AL6:AL32)</f>
        <v>0</v>
      </c>
      <c r="AK33" s="55" t="s">
        <v>43</v>
      </c>
      <c r="AL33" s="54"/>
      <c r="AN33" s="81"/>
      <c r="AO33" s="56"/>
      <c r="AP33" s="69">
        <f>SUM(AP6:AP32)</f>
        <v>609.52558333333332</v>
      </c>
    </row>
    <row r="34" spans="2:42">
      <c r="B34" s="5"/>
      <c r="C34" s="10"/>
      <c r="D34" s="10"/>
      <c r="E34" s="33"/>
      <c r="F34" s="10"/>
      <c r="G34" s="10"/>
      <c r="H34" s="33"/>
      <c r="I34" s="10"/>
      <c r="J34" s="10"/>
      <c r="K34" s="33"/>
      <c r="L34" s="10"/>
      <c r="M34" s="10"/>
      <c r="N34" s="33"/>
      <c r="O34" s="10"/>
      <c r="P34" s="10"/>
      <c r="Q34" s="33"/>
      <c r="R34" s="10"/>
      <c r="S34" s="10"/>
      <c r="T34" s="33"/>
      <c r="U34" s="10"/>
      <c r="V34" s="10"/>
      <c r="W34" s="33"/>
      <c r="X34" s="10"/>
      <c r="Y34" s="10"/>
      <c r="Z34" s="33"/>
      <c r="AA34" s="10"/>
      <c r="AB34" s="10"/>
      <c r="AC34" s="33"/>
      <c r="AD34" s="10"/>
      <c r="AE34" s="10"/>
      <c r="AF34" s="33"/>
      <c r="AG34" s="10"/>
      <c r="AH34" s="10"/>
      <c r="AI34" s="33"/>
      <c r="AJ34" s="10"/>
      <c r="AK34" s="10"/>
      <c r="AL34" s="33"/>
      <c r="AN34" s="10"/>
      <c r="AO34" s="10"/>
      <c r="AP34" s="33"/>
    </row>
    <row r="35" spans="2:42">
      <c r="C35" s="77"/>
      <c r="D35" s="77"/>
      <c r="F35" s="77"/>
      <c r="G35" s="77"/>
      <c r="I35" s="77"/>
      <c r="J35" s="77"/>
      <c r="L35" s="77"/>
      <c r="M35" s="77"/>
      <c r="O35" s="77"/>
      <c r="P35" s="77"/>
      <c r="R35" s="77"/>
      <c r="S35" s="77"/>
      <c r="U35" s="77"/>
      <c r="V35" s="77"/>
      <c r="X35" s="77"/>
      <c r="Y35" s="77"/>
      <c r="AA35" s="77"/>
      <c r="AB35" s="77"/>
      <c r="AD35" s="77"/>
      <c r="AE35" s="77"/>
      <c r="AG35" s="77"/>
      <c r="AH35" s="77"/>
      <c r="AJ35" s="77"/>
      <c r="AK35" s="77"/>
      <c r="AN35" s="77"/>
      <c r="AO35" s="77"/>
    </row>
    <row r="36" spans="2:42">
      <c r="B36" s="42"/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7"/>
      <c r="AI36" s="77"/>
      <c r="AJ36" s="77"/>
      <c r="AK36" s="77"/>
      <c r="AL36" s="77"/>
      <c r="AN36" s="77"/>
      <c r="AO36" s="77"/>
      <c r="AP36" s="77"/>
    </row>
  </sheetData>
  <sheetProtection algorithmName="SHA-512" hashValue="GIcyhuKNeQGPpvBsQrev/Dh+DtBLddIV9tRaurUwMBzPMiQKPMbWPToOBv1CXGF7SWuH9R5LB0JcVBe/0puOEA==" saltValue="pFtwVWk2cb7Vg24t6YC1Ew==" spinCount="100000" sheet="1" objects="1" scenarios="1"/>
  <mergeCells count="29">
    <mergeCell ref="B2:AO2"/>
    <mergeCell ref="AD3:AF3"/>
    <mergeCell ref="AG3:AI3"/>
    <mergeCell ref="C3:E3"/>
    <mergeCell ref="F3:H3"/>
    <mergeCell ref="I3:K3"/>
    <mergeCell ref="L3:N3"/>
    <mergeCell ref="O3:Q3"/>
    <mergeCell ref="AJ4:AK4"/>
    <mergeCell ref="AN4:AO4"/>
    <mergeCell ref="AJ3:AL3"/>
    <mergeCell ref="AN3:AP3"/>
    <mergeCell ref="B4:B5"/>
    <mergeCell ref="C4:D4"/>
    <mergeCell ref="F4:G4"/>
    <mergeCell ref="I4:J4"/>
    <mergeCell ref="L4:M4"/>
    <mergeCell ref="O4:P4"/>
    <mergeCell ref="R4:S4"/>
    <mergeCell ref="U4:V4"/>
    <mergeCell ref="R3:T3"/>
    <mergeCell ref="U3:W3"/>
    <mergeCell ref="X3:Z3"/>
    <mergeCell ref="AA3:AC3"/>
    <mergeCell ref="B23:B25"/>
    <mergeCell ref="X4:Y4"/>
    <mergeCell ref="AA4:AB4"/>
    <mergeCell ref="AD4:AE4"/>
    <mergeCell ref="AG4:AH4"/>
  </mergeCells>
  <phoneticPr fontId="1"/>
  <pageMargins left="0.70866141732283472" right="0.70866141732283472" top="0.74803149606299213" bottom="0.74803149606299213" header="0.19685039370078741" footer="0.31496062992125984"/>
  <pageSetup paperSize="9" scale="55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F1163B1-0B26-46F8-84AC-B78B59DE7202}">
          <x14:formula1>
            <xm:f>'各種係数（2018年～2022年実績）'!$K$4:$K$8</xm:f>
          </x14:formula1>
          <xm:sqref>B3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499984740745262"/>
    <pageSetUpPr fitToPage="1"/>
  </sheetPr>
  <dimension ref="A1:AP36"/>
  <sheetViews>
    <sheetView zoomScale="85" zoomScaleNormal="85" zoomScaleSheetLayoutView="85" workbookViewId="0">
      <pane xSplit="2" topLeftCell="C1" activePane="topRight" state="frozen"/>
      <selection pane="topRight" activeCell="B3" sqref="B3"/>
    </sheetView>
  </sheetViews>
  <sheetFormatPr defaultRowHeight="18.75"/>
  <cols>
    <col min="1" max="1" width="4.625" style="1" customWidth="1"/>
    <col min="2" max="2" width="44.25" style="1" customWidth="1"/>
    <col min="3" max="3" width="20.625" style="2" customWidth="1"/>
    <col min="4" max="4" width="8.625" style="2" customWidth="1"/>
    <col min="5" max="5" width="20.75" style="1" hidden="1" customWidth="1"/>
    <col min="6" max="6" width="20.625" style="2" customWidth="1"/>
    <col min="7" max="7" width="8.625" style="2" customWidth="1"/>
    <col min="8" max="8" width="20.75" style="1" hidden="1" customWidth="1"/>
    <col min="9" max="9" width="20.625" style="2" customWidth="1"/>
    <col min="10" max="10" width="8.625" style="2" customWidth="1"/>
    <col min="11" max="11" width="20.75" style="1" hidden="1" customWidth="1"/>
    <col min="12" max="12" width="20.625" style="2" customWidth="1"/>
    <col min="13" max="13" width="8.625" style="2" customWidth="1"/>
    <col min="14" max="14" width="20.75" style="1" hidden="1" customWidth="1"/>
    <col min="15" max="15" width="20.625" style="2" customWidth="1"/>
    <col min="16" max="16" width="8.625" style="2" customWidth="1"/>
    <col min="17" max="17" width="20.75" style="1" hidden="1" customWidth="1"/>
    <col min="18" max="18" width="20.625" style="2" customWidth="1"/>
    <col min="19" max="19" width="8.625" style="2" customWidth="1"/>
    <col min="20" max="20" width="20.75" style="1" hidden="1" customWidth="1"/>
    <col min="21" max="21" width="20.625" style="2" customWidth="1"/>
    <col min="22" max="22" width="8.625" style="2" customWidth="1"/>
    <col min="23" max="23" width="20.75" style="1" hidden="1" customWidth="1"/>
    <col min="24" max="24" width="20.625" style="2" customWidth="1"/>
    <col min="25" max="25" width="8.625" style="2" customWidth="1"/>
    <col min="26" max="26" width="20.75" style="1" hidden="1" customWidth="1"/>
    <col min="27" max="27" width="20.625" style="2" customWidth="1"/>
    <col min="28" max="28" width="8.625" style="2" customWidth="1"/>
    <col min="29" max="29" width="20.75" style="1" hidden="1" customWidth="1"/>
    <col min="30" max="30" width="20.625" style="2" customWidth="1"/>
    <col min="31" max="31" width="8.625" style="2" customWidth="1"/>
    <col min="32" max="32" width="20.75" style="1" hidden="1" customWidth="1"/>
    <col min="33" max="33" width="20.625" style="2" customWidth="1"/>
    <col min="34" max="34" width="8.625" style="2" customWidth="1"/>
    <col min="35" max="35" width="20.75" style="1" hidden="1" customWidth="1"/>
    <col min="36" max="36" width="20.625" style="2" customWidth="1"/>
    <col min="37" max="37" width="8.625" style="2" customWidth="1"/>
    <col min="38" max="38" width="20.75" style="1" hidden="1" customWidth="1"/>
    <col min="39" max="39" width="4.875" style="1" customWidth="1"/>
    <col min="40" max="40" width="20.625" style="2" customWidth="1"/>
    <col min="41" max="41" width="8.625" style="2" customWidth="1"/>
    <col min="42" max="42" width="20.75" style="1" customWidth="1"/>
    <col min="43" max="43" width="4.625" style="1" customWidth="1"/>
    <col min="44" max="16384" width="9" style="1"/>
  </cols>
  <sheetData>
    <row r="1" spans="1:42" ht="24">
      <c r="B1" s="119" t="s">
        <v>97</v>
      </c>
      <c r="C1" s="1"/>
      <c r="F1" s="1"/>
      <c r="I1" s="1"/>
      <c r="L1" s="1"/>
      <c r="O1" s="1"/>
      <c r="R1" s="1"/>
      <c r="U1" s="1"/>
      <c r="X1" s="1"/>
      <c r="AA1" s="1"/>
      <c r="AD1" s="1"/>
      <c r="AG1" s="1"/>
      <c r="AJ1" s="1"/>
      <c r="AN1" s="1"/>
    </row>
    <row r="2" spans="1:42" ht="61.5" customHeight="1" thickBot="1">
      <c r="B2" s="120" t="s">
        <v>99</v>
      </c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71"/>
      <c r="O2" s="71"/>
      <c r="P2" s="71"/>
      <c r="Q2" s="71"/>
      <c r="R2" s="71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N2" s="40"/>
      <c r="AO2" s="40"/>
      <c r="AP2" s="40"/>
    </row>
    <row r="3" spans="1:42" ht="33.75" customHeight="1">
      <c r="B3" s="70" t="s">
        <v>95</v>
      </c>
      <c r="C3" s="146">
        <v>4</v>
      </c>
      <c r="D3" s="122"/>
      <c r="E3" s="123"/>
      <c r="F3" s="121">
        <v>5</v>
      </c>
      <c r="G3" s="122"/>
      <c r="H3" s="123"/>
      <c r="I3" s="121">
        <v>6</v>
      </c>
      <c r="J3" s="122"/>
      <c r="K3" s="123"/>
      <c r="L3" s="148">
        <v>7</v>
      </c>
      <c r="M3" s="149"/>
      <c r="N3" s="150"/>
      <c r="O3" s="138">
        <v>8</v>
      </c>
      <c r="P3" s="139"/>
      <c r="Q3" s="140"/>
      <c r="R3" s="138">
        <v>9</v>
      </c>
      <c r="S3" s="139"/>
      <c r="T3" s="140"/>
      <c r="U3" s="148">
        <v>10</v>
      </c>
      <c r="V3" s="149"/>
      <c r="W3" s="150"/>
      <c r="X3" s="138">
        <v>11</v>
      </c>
      <c r="Y3" s="139"/>
      <c r="Z3" s="140"/>
      <c r="AA3" s="138">
        <v>12</v>
      </c>
      <c r="AB3" s="139"/>
      <c r="AC3" s="140"/>
      <c r="AD3" s="138">
        <v>1</v>
      </c>
      <c r="AE3" s="139"/>
      <c r="AF3" s="140"/>
      <c r="AG3" s="138">
        <v>2</v>
      </c>
      <c r="AH3" s="139"/>
      <c r="AI3" s="152"/>
      <c r="AJ3" s="138">
        <v>3</v>
      </c>
      <c r="AK3" s="139"/>
      <c r="AL3" s="140"/>
      <c r="AM3" s="114"/>
      <c r="AN3" s="131" t="s">
        <v>57</v>
      </c>
      <c r="AO3" s="132"/>
      <c r="AP3" s="133"/>
    </row>
    <row r="4" spans="1:42">
      <c r="B4" s="142" t="s">
        <v>55</v>
      </c>
      <c r="C4" s="144" t="s">
        <v>42</v>
      </c>
      <c r="D4" s="125"/>
      <c r="E4" s="16" t="s">
        <v>56</v>
      </c>
      <c r="F4" s="124" t="s">
        <v>42</v>
      </c>
      <c r="G4" s="125"/>
      <c r="H4" s="16" t="s">
        <v>56</v>
      </c>
      <c r="I4" s="124" t="s">
        <v>42</v>
      </c>
      <c r="J4" s="125"/>
      <c r="K4" s="16" t="s">
        <v>56</v>
      </c>
      <c r="L4" s="124" t="s">
        <v>42</v>
      </c>
      <c r="M4" s="125"/>
      <c r="N4" s="16" t="s">
        <v>56</v>
      </c>
      <c r="O4" s="124" t="s">
        <v>42</v>
      </c>
      <c r="P4" s="125"/>
      <c r="Q4" s="16" t="s">
        <v>56</v>
      </c>
      <c r="R4" s="124" t="s">
        <v>42</v>
      </c>
      <c r="S4" s="125"/>
      <c r="T4" s="16" t="s">
        <v>56</v>
      </c>
      <c r="U4" s="124" t="s">
        <v>42</v>
      </c>
      <c r="V4" s="125"/>
      <c r="W4" s="16" t="s">
        <v>56</v>
      </c>
      <c r="X4" s="124" t="s">
        <v>42</v>
      </c>
      <c r="Y4" s="125"/>
      <c r="Z4" s="16" t="s">
        <v>56</v>
      </c>
      <c r="AA4" s="124" t="s">
        <v>42</v>
      </c>
      <c r="AB4" s="125"/>
      <c r="AC4" s="16" t="s">
        <v>56</v>
      </c>
      <c r="AD4" s="124" t="s">
        <v>42</v>
      </c>
      <c r="AE4" s="125"/>
      <c r="AF4" s="16" t="s">
        <v>56</v>
      </c>
      <c r="AG4" s="124" t="s">
        <v>42</v>
      </c>
      <c r="AH4" s="125"/>
      <c r="AI4" s="102" t="s">
        <v>56</v>
      </c>
      <c r="AJ4" s="124" t="s">
        <v>42</v>
      </c>
      <c r="AK4" s="125"/>
      <c r="AL4" s="16" t="s">
        <v>56</v>
      </c>
      <c r="AM4" s="114"/>
      <c r="AN4" s="151" t="s">
        <v>42</v>
      </c>
      <c r="AO4" s="137"/>
      <c r="AP4" s="46" t="s">
        <v>56</v>
      </c>
    </row>
    <row r="5" spans="1:42" ht="19.5" thickBot="1">
      <c r="B5" s="143"/>
      <c r="C5" s="18" t="s">
        <v>28</v>
      </c>
      <c r="D5" s="45" t="s">
        <v>1</v>
      </c>
      <c r="E5" s="15" t="s">
        <v>28</v>
      </c>
      <c r="F5" s="17" t="s">
        <v>28</v>
      </c>
      <c r="G5" s="45" t="s">
        <v>1</v>
      </c>
      <c r="H5" s="15" t="s">
        <v>28</v>
      </c>
      <c r="I5" s="17" t="s">
        <v>28</v>
      </c>
      <c r="J5" s="45" t="s">
        <v>1</v>
      </c>
      <c r="K5" s="15" t="s">
        <v>28</v>
      </c>
      <c r="L5" s="17" t="s">
        <v>28</v>
      </c>
      <c r="M5" s="45" t="s">
        <v>1</v>
      </c>
      <c r="N5" s="15" t="s">
        <v>28</v>
      </c>
      <c r="O5" s="17" t="s">
        <v>28</v>
      </c>
      <c r="P5" s="45" t="s">
        <v>1</v>
      </c>
      <c r="Q5" s="15" t="s">
        <v>28</v>
      </c>
      <c r="R5" s="17" t="s">
        <v>28</v>
      </c>
      <c r="S5" s="45" t="s">
        <v>1</v>
      </c>
      <c r="T5" s="15" t="s">
        <v>28</v>
      </c>
      <c r="U5" s="17" t="s">
        <v>28</v>
      </c>
      <c r="V5" s="45" t="s">
        <v>1</v>
      </c>
      <c r="W5" s="15" t="s">
        <v>28</v>
      </c>
      <c r="X5" s="17" t="s">
        <v>28</v>
      </c>
      <c r="Y5" s="45" t="s">
        <v>1</v>
      </c>
      <c r="Z5" s="15" t="s">
        <v>28</v>
      </c>
      <c r="AA5" s="17" t="s">
        <v>28</v>
      </c>
      <c r="AB5" s="45" t="s">
        <v>1</v>
      </c>
      <c r="AC5" s="15" t="s">
        <v>28</v>
      </c>
      <c r="AD5" s="17" t="s">
        <v>28</v>
      </c>
      <c r="AE5" s="45" t="s">
        <v>1</v>
      </c>
      <c r="AF5" s="15" t="s">
        <v>28</v>
      </c>
      <c r="AG5" s="17" t="s">
        <v>28</v>
      </c>
      <c r="AH5" s="45" t="s">
        <v>1</v>
      </c>
      <c r="AI5" s="82" t="s">
        <v>28</v>
      </c>
      <c r="AJ5" s="17" t="s">
        <v>28</v>
      </c>
      <c r="AK5" s="45" t="s">
        <v>1</v>
      </c>
      <c r="AL5" s="15" t="s">
        <v>28</v>
      </c>
      <c r="AM5" s="114"/>
      <c r="AN5" s="61" t="s">
        <v>28</v>
      </c>
      <c r="AO5" s="49" t="s">
        <v>1</v>
      </c>
      <c r="AP5" s="62" t="s">
        <v>28</v>
      </c>
    </row>
    <row r="6" spans="1:42">
      <c r="A6" s="1">
        <v>1</v>
      </c>
      <c r="B6" s="19" t="s">
        <v>2</v>
      </c>
      <c r="C6" s="21"/>
      <c r="D6" s="39" t="s">
        <v>38</v>
      </c>
      <c r="E6" s="58" t="str">
        <f>IF(C6="","",C6*'各種係数（2018年～2022年実績）'!$H$5)</f>
        <v/>
      </c>
      <c r="F6" s="57"/>
      <c r="G6" s="39" t="s">
        <v>38</v>
      </c>
      <c r="H6" s="58" t="str">
        <f>IF(F6="","",F6*'各種係数（2018年～2022年実績）'!$H$5)</f>
        <v/>
      </c>
      <c r="I6" s="57"/>
      <c r="J6" s="39" t="s">
        <v>38</v>
      </c>
      <c r="K6" s="58" t="str">
        <f>IF(I6="","",I6*'各種係数（2018年～2022年実績）'!$H$5)</f>
        <v/>
      </c>
      <c r="L6" s="57"/>
      <c r="M6" s="39" t="s">
        <v>38</v>
      </c>
      <c r="N6" s="58" t="str">
        <f>IF(L6="","",L6*'各種係数（2018年～2022年実績）'!$H$5)</f>
        <v/>
      </c>
      <c r="O6" s="57"/>
      <c r="P6" s="39" t="s">
        <v>38</v>
      </c>
      <c r="Q6" s="58" t="str">
        <f>IF(O6="","",O6*'各種係数（2018年～2022年実績）'!$H$5)</f>
        <v/>
      </c>
      <c r="R6" s="57"/>
      <c r="S6" s="39" t="s">
        <v>38</v>
      </c>
      <c r="T6" s="58" t="str">
        <f>IF(R6="","",R6*'各種係数（2018年～2022年実績）'!$H$5)</f>
        <v/>
      </c>
      <c r="U6" s="57"/>
      <c r="V6" s="39" t="s">
        <v>38</v>
      </c>
      <c r="W6" s="58" t="str">
        <f>IF(U6="","",U6*'各種係数（2018年～2022年実績）'!$H$5)</f>
        <v/>
      </c>
      <c r="X6" s="57"/>
      <c r="Y6" s="39" t="s">
        <v>38</v>
      </c>
      <c r="Z6" s="58" t="str">
        <f>IF(X6="","",X6*'各種係数（2018年～2022年実績）'!$H$5)</f>
        <v/>
      </c>
      <c r="AA6" s="57"/>
      <c r="AB6" s="39" t="s">
        <v>38</v>
      </c>
      <c r="AC6" s="58" t="str">
        <f>IF(AA6="","",AA6*'各種係数（2018年～2022年実績）'!$H$5)</f>
        <v/>
      </c>
      <c r="AD6" s="57"/>
      <c r="AE6" s="39" t="s">
        <v>38</v>
      </c>
      <c r="AF6" s="58" t="str">
        <f>IF(AD6="","",AD6*'各種係数（2018年～2022年実績）'!$H$5)</f>
        <v/>
      </c>
      <c r="AG6" s="57"/>
      <c r="AH6" s="39" t="s">
        <v>38</v>
      </c>
      <c r="AI6" s="83" t="str">
        <f>IF(AG6="","",AG6*'各種係数（2018年～2022年実績）'!$H$5)</f>
        <v/>
      </c>
      <c r="AJ6" s="57"/>
      <c r="AK6" s="101" t="s">
        <v>38</v>
      </c>
      <c r="AL6" s="58" t="str">
        <f>IF(AJ6="","",AJ6*'各種係数（2018年～2022年実績）'!$H$5)</f>
        <v/>
      </c>
      <c r="AM6" s="114"/>
      <c r="AN6" s="67">
        <f>SUM(C6,F6,I6,L6,O6,R6,U6,X6,AA6,AD6,AG6,AJ6)</f>
        <v>0</v>
      </c>
      <c r="AO6" s="59" t="s">
        <v>38</v>
      </c>
      <c r="AP6" s="60">
        <f>IF(AN6="","",AN6*'各種係数（2018年～2022年実績）'!$H$5)</f>
        <v>0</v>
      </c>
    </row>
    <row r="7" spans="1:42">
      <c r="A7" s="1">
        <v>2</v>
      </c>
      <c r="B7" s="20" t="s">
        <v>13</v>
      </c>
      <c r="C7" s="21"/>
      <c r="D7" s="37" t="s">
        <v>38</v>
      </c>
      <c r="E7" s="44" t="str">
        <f>IF(C7="","",C7*'各種係数（2018年～2022年実績）'!$H$6)</f>
        <v/>
      </c>
      <c r="F7" s="43"/>
      <c r="G7" s="37" t="s">
        <v>38</v>
      </c>
      <c r="H7" s="44" t="str">
        <f>IF(F7="","",F7*'各種係数（2018年～2022年実績）'!$H$6)</f>
        <v/>
      </c>
      <c r="I7" s="43"/>
      <c r="J7" s="37" t="s">
        <v>38</v>
      </c>
      <c r="K7" s="44" t="str">
        <f>IF(I7="","",I7*'各種係数（2018年～2022年実績）'!$H$6)</f>
        <v/>
      </c>
      <c r="L7" s="43"/>
      <c r="M7" s="37" t="s">
        <v>38</v>
      </c>
      <c r="N7" s="44" t="str">
        <f>IF(L7="","",L7*'各種係数（2018年～2022年実績）'!$H$6)</f>
        <v/>
      </c>
      <c r="O7" s="43"/>
      <c r="P7" s="37" t="s">
        <v>38</v>
      </c>
      <c r="Q7" s="44" t="str">
        <f>IF(O7="","",O7*'各種係数（2018年～2022年実績）'!$H$6)</f>
        <v/>
      </c>
      <c r="R7" s="43"/>
      <c r="S7" s="37" t="s">
        <v>38</v>
      </c>
      <c r="T7" s="44" t="str">
        <f>IF(R7="","",R7*'各種係数（2018年～2022年実績）'!$H$6)</f>
        <v/>
      </c>
      <c r="U7" s="43"/>
      <c r="V7" s="37" t="s">
        <v>38</v>
      </c>
      <c r="W7" s="44" t="str">
        <f>IF(U7="","",U7*'各種係数（2018年～2022年実績）'!$H$6)</f>
        <v/>
      </c>
      <c r="X7" s="43"/>
      <c r="Y7" s="37" t="s">
        <v>38</v>
      </c>
      <c r="Z7" s="44" t="str">
        <f>IF(X7="","",X7*'各種係数（2018年～2022年実績）'!$H$6)</f>
        <v/>
      </c>
      <c r="AA7" s="43"/>
      <c r="AB7" s="37" t="s">
        <v>38</v>
      </c>
      <c r="AC7" s="44" t="str">
        <f>IF(AA7="","",AA7*'各種係数（2018年～2022年実績）'!$H$6)</f>
        <v/>
      </c>
      <c r="AD7" s="57"/>
      <c r="AE7" s="37" t="s">
        <v>38</v>
      </c>
      <c r="AF7" s="44" t="str">
        <f>IF(AD7="","",AD7*'各種係数（2018年～2022年実績）'!$H$6)</f>
        <v/>
      </c>
      <c r="AG7" s="43"/>
      <c r="AH7" s="37" t="s">
        <v>38</v>
      </c>
      <c r="AI7" s="84" t="str">
        <f>IF(AG7="","",AG7*'各種係数（2018年～2022年実績）'!$H$6)</f>
        <v/>
      </c>
      <c r="AJ7" s="43"/>
      <c r="AK7" s="99" t="s">
        <v>38</v>
      </c>
      <c r="AL7" s="44" t="str">
        <f>IF(AJ7="","",AJ7*'各種係数（2018年～2022年実績）'!$H$6)</f>
        <v/>
      </c>
      <c r="AM7" s="114"/>
      <c r="AN7" s="68">
        <f t="shared" ref="AN7:AN32" si="0">SUM(C7,F7,I7,L7,O7,R7,U7,X7,AA7,AD7,AG7,AJ7)</f>
        <v>0</v>
      </c>
      <c r="AO7" s="47" t="s">
        <v>38</v>
      </c>
      <c r="AP7" s="48">
        <f>IF(AN7="","",AN7*'各種係数（2018年～2022年実績）'!$H$6)</f>
        <v>0</v>
      </c>
    </row>
    <row r="8" spans="1:42">
      <c r="A8" s="1">
        <v>3</v>
      </c>
      <c r="B8" s="20" t="s">
        <v>3</v>
      </c>
      <c r="C8" s="21"/>
      <c r="D8" s="37" t="s">
        <v>38</v>
      </c>
      <c r="E8" s="44" t="str">
        <f>IF(C8="","",C8*'各種係数（2018年～2022年実績）'!$H$7)</f>
        <v/>
      </c>
      <c r="F8" s="43"/>
      <c r="G8" s="37" t="s">
        <v>38</v>
      </c>
      <c r="H8" s="44" t="str">
        <f>IF(F8="","",F8*'各種係数（2018年～2022年実績）'!$H$7)</f>
        <v/>
      </c>
      <c r="I8" s="43"/>
      <c r="J8" s="37" t="s">
        <v>38</v>
      </c>
      <c r="K8" s="44" t="str">
        <f>IF(I8="","",I8*'各種係数（2018年～2022年実績）'!$H$7)</f>
        <v/>
      </c>
      <c r="L8" s="43"/>
      <c r="M8" s="37" t="s">
        <v>38</v>
      </c>
      <c r="N8" s="44" t="str">
        <f>IF(L8="","",L8*'各種係数（2018年～2022年実績）'!$H$7)</f>
        <v/>
      </c>
      <c r="O8" s="43"/>
      <c r="P8" s="37" t="s">
        <v>38</v>
      </c>
      <c r="Q8" s="44" t="str">
        <f>IF(O8="","",O8*'各種係数（2018年～2022年実績）'!$H$7)</f>
        <v/>
      </c>
      <c r="R8" s="43"/>
      <c r="S8" s="37" t="s">
        <v>38</v>
      </c>
      <c r="T8" s="44" t="str">
        <f>IF(R8="","",R8*'各種係数（2018年～2022年実績）'!$H$7)</f>
        <v/>
      </c>
      <c r="U8" s="43"/>
      <c r="V8" s="37" t="s">
        <v>38</v>
      </c>
      <c r="W8" s="44" t="str">
        <f>IF(U8="","",U8*'各種係数（2018年～2022年実績）'!$H$7)</f>
        <v/>
      </c>
      <c r="X8" s="43"/>
      <c r="Y8" s="37" t="s">
        <v>38</v>
      </c>
      <c r="Z8" s="44" t="str">
        <f>IF(X8="","",X8*'各種係数（2018年～2022年実績）'!$H$7)</f>
        <v/>
      </c>
      <c r="AA8" s="43"/>
      <c r="AB8" s="37" t="s">
        <v>38</v>
      </c>
      <c r="AC8" s="44" t="str">
        <f>IF(AA8="","",AA8*'各種係数（2018年～2022年実績）'!$H$7)</f>
        <v/>
      </c>
      <c r="AD8" s="57"/>
      <c r="AE8" s="37" t="s">
        <v>38</v>
      </c>
      <c r="AF8" s="44" t="str">
        <f>IF(AD8="","",AD8*'各種係数（2018年～2022年実績）'!$H$7)</f>
        <v/>
      </c>
      <c r="AG8" s="43"/>
      <c r="AH8" s="37" t="s">
        <v>38</v>
      </c>
      <c r="AI8" s="84" t="str">
        <f>IF(AG8="","",AG8*'各種係数（2018年～2022年実績）'!$H$7)</f>
        <v/>
      </c>
      <c r="AJ8" s="43"/>
      <c r="AK8" s="99" t="s">
        <v>38</v>
      </c>
      <c r="AL8" s="44" t="str">
        <f>IF(AJ8="","",AJ8*'各種係数（2018年～2022年実績）'!$H$7)</f>
        <v/>
      </c>
      <c r="AM8" s="114"/>
      <c r="AN8" s="68">
        <f t="shared" si="0"/>
        <v>0</v>
      </c>
      <c r="AO8" s="47" t="s">
        <v>38</v>
      </c>
      <c r="AP8" s="48">
        <f>IF(AN8="","",AN8*'各種係数（2018年～2022年実績）'!$H$7)</f>
        <v>0</v>
      </c>
    </row>
    <row r="9" spans="1:42">
      <c r="A9" s="1">
        <v>4</v>
      </c>
      <c r="B9" s="20" t="s">
        <v>14</v>
      </c>
      <c r="C9" s="21"/>
      <c r="D9" s="37" t="s">
        <v>38</v>
      </c>
      <c r="E9" s="44" t="str">
        <f>IF(C9="","",C9*'各種係数（2018年～2022年実績）'!$H$8)</f>
        <v/>
      </c>
      <c r="F9" s="43"/>
      <c r="G9" s="37" t="s">
        <v>38</v>
      </c>
      <c r="H9" s="44" t="str">
        <f>IF(F9="","",F9*'各種係数（2018年～2022年実績）'!$H$8)</f>
        <v/>
      </c>
      <c r="I9" s="43"/>
      <c r="J9" s="37" t="s">
        <v>38</v>
      </c>
      <c r="K9" s="44" t="str">
        <f>IF(I9="","",I9*'各種係数（2018年～2022年実績）'!$H$8)</f>
        <v/>
      </c>
      <c r="L9" s="43"/>
      <c r="M9" s="37" t="s">
        <v>38</v>
      </c>
      <c r="N9" s="44" t="str">
        <f>IF(L9="","",L9*'各種係数（2018年～2022年実績）'!$H$8)</f>
        <v/>
      </c>
      <c r="O9" s="43"/>
      <c r="P9" s="37" t="s">
        <v>38</v>
      </c>
      <c r="Q9" s="44" t="str">
        <f>IF(O9="","",O9*'各種係数（2018年～2022年実績）'!$H$8)</f>
        <v/>
      </c>
      <c r="R9" s="43"/>
      <c r="S9" s="37" t="s">
        <v>38</v>
      </c>
      <c r="T9" s="44" t="str">
        <f>IF(R9="","",R9*'各種係数（2018年～2022年実績）'!$H$8)</f>
        <v/>
      </c>
      <c r="U9" s="43"/>
      <c r="V9" s="37" t="s">
        <v>38</v>
      </c>
      <c r="W9" s="44" t="str">
        <f>IF(U9="","",U9*'各種係数（2018年～2022年実績）'!$H$8)</f>
        <v/>
      </c>
      <c r="X9" s="43"/>
      <c r="Y9" s="37" t="s">
        <v>38</v>
      </c>
      <c r="Z9" s="44" t="str">
        <f>IF(X9="","",X9*'各種係数（2018年～2022年実績）'!$H$8)</f>
        <v/>
      </c>
      <c r="AA9" s="43"/>
      <c r="AB9" s="37" t="s">
        <v>38</v>
      </c>
      <c r="AC9" s="44" t="str">
        <f>IF(AA9="","",AA9*'各種係数（2018年～2022年実績）'!$H$8)</f>
        <v/>
      </c>
      <c r="AD9" s="57"/>
      <c r="AE9" s="37" t="s">
        <v>38</v>
      </c>
      <c r="AF9" s="44" t="str">
        <f>IF(AD9="","",AD9*'各種係数（2018年～2022年実績）'!$H$8)</f>
        <v/>
      </c>
      <c r="AG9" s="43"/>
      <c r="AH9" s="37" t="s">
        <v>38</v>
      </c>
      <c r="AI9" s="84" t="str">
        <f>IF(AG9="","",AG9*'各種係数（2018年～2022年実績）'!$H$8)</f>
        <v/>
      </c>
      <c r="AJ9" s="43"/>
      <c r="AK9" s="99" t="s">
        <v>38</v>
      </c>
      <c r="AL9" s="44" t="str">
        <f>IF(AJ9="","",AJ9*'各種係数（2018年～2022年実績）'!$H$8)</f>
        <v/>
      </c>
      <c r="AM9" s="114"/>
      <c r="AN9" s="68">
        <f t="shared" si="0"/>
        <v>0</v>
      </c>
      <c r="AO9" s="47" t="s">
        <v>38</v>
      </c>
      <c r="AP9" s="48">
        <f>IF(AN9="","",AN9*'各種係数（2018年～2022年実績）'!$H$8)</f>
        <v>0</v>
      </c>
    </row>
    <row r="10" spans="1:42">
      <c r="A10" s="1">
        <v>5</v>
      </c>
      <c r="B10" s="20" t="s">
        <v>15</v>
      </c>
      <c r="C10" s="21"/>
      <c r="D10" s="37" t="s">
        <v>38</v>
      </c>
      <c r="E10" s="44" t="str">
        <f>IF(C10="","",C10*'各種係数（2018年～2022年実績）'!$H$9)</f>
        <v/>
      </c>
      <c r="F10" s="43"/>
      <c r="G10" s="37" t="s">
        <v>38</v>
      </c>
      <c r="H10" s="44" t="str">
        <f>IF(F10="","",F10*'各種係数（2018年～2022年実績）'!$H$9)</f>
        <v/>
      </c>
      <c r="I10" s="43"/>
      <c r="J10" s="37" t="s">
        <v>38</v>
      </c>
      <c r="K10" s="44" t="str">
        <f>IF(I10="","",I10*'各種係数（2018年～2022年実績）'!$H$9)</f>
        <v/>
      </c>
      <c r="L10" s="43"/>
      <c r="M10" s="37" t="s">
        <v>38</v>
      </c>
      <c r="N10" s="44" t="str">
        <f>IF(L10="","",L10*'各種係数（2018年～2022年実績）'!$H$9)</f>
        <v/>
      </c>
      <c r="O10" s="43"/>
      <c r="P10" s="37" t="s">
        <v>38</v>
      </c>
      <c r="Q10" s="44" t="str">
        <f>IF(O10="","",O10*'各種係数（2018年～2022年実績）'!$H$9)</f>
        <v/>
      </c>
      <c r="R10" s="43"/>
      <c r="S10" s="37" t="s">
        <v>38</v>
      </c>
      <c r="T10" s="44" t="str">
        <f>IF(R10="","",R10*'各種係数（2018年～2022年実績）'!$H$9)</f>
        <v/>
      </c>
      <c r="U10" s="43"/>
      <c r="V10" s="37" t="s">
        <v>38</v>
      </c>
      <c r="W10" s="44" t="str">
        <f>IF(U10="","",U10*'各種係数（2018年～2022年実績）'!$H$9)</f>
        <v/>
      </c>
      <c r="X10" s="43"/>
      <c r="Y10" s="37" t="s">
        <v>38</v>
      </c>
      <c r="Z10" s="44" t="str">
        <f>IF(X10="","",X10*'各種係数（2018年～2022年実績）'!$H$9)</f>
        <v/>
      </c>
      <c r="AA10" s="43"/>
      <c r="AB10" s="37" t="s">
        <v>38</v>
      </c>
      <c r="AC10" s="44" t="str">
        <f>IF(AA10="","",AA10*'各種係数（2018年～2022年実績）'!$H$9)</f>
        <v/>
      </c>
      <c r="AD10" s="57"/>
      <c r="AE10" s="37" t="s">
        <v>38</v>
      </c>
      <c r="AF10" s="44" t="str">
        <f>IF(AD10="","",AD10*'各種係数（2018年～2022年実績）'!$H$9)</f>
        <v/>
      </c>
      <c r="AG10" s="43"/>
      <c r="AH10" s="37" t="s">
        <v>38</v>
      </c>
      <c r="AI10" s="84" t="str">
        <f>IF(AG10="","",AG10*'各種係数（2018年～2022年実績）'!$H$9)</f>
        <v/>
      </c>
      <c r="AJ10" s="43"/>
      <c r="AK10" s="99" t="s">
        <v>38</v>
      </c>
      <c r="AL10" s="44" t="str">
        <f>IF(AJ10="","",AJ10*'各種係数（2018年～2022年実績）'!$H$9)</f>
        <v/>
      </c>
      <c r="AM10" s="114"/>
      <c r="AN10" s="68">
        <f t="shared" si="0"/>
        <v>0</v>
      </c>
      <c r="AO10" s="47" t="s">
        <v>38</v>
      </c>
      <c r="AP10" s="48">
        <f>IF(AN10="","",AN10*'各種係数（2018年～2022年実績）'!$H$9)</f>
        <v>0</v>
      </c>
    </row>
    <row r="11" spans="1:42">
      <c r="A11" s="1">
        <v>6</v>
      </c>
      <c r="B11" s="20" t="s">
        <v>16</v>
      </c>
      <c r="C11" s="21"/>
      <c r="D11" s="37" t="s">
        <v>38</v>
      </c>
      <c r="E11" s="44" t="str">
        <f>IF(C11="","",C11*'各種係数（2018年～2022年実績）'!$H$10)</f>
        <v/>
      </c>
      <c r="F11" s="43"/>
      <c r="G11" s="37" t="s">
        <v>38</v>
      </c>
      <c r="H11" s="44" t="str">
        <f>IF(F11="","",F11*'各種係数（2018年～2022年実績）'!$H$10)</f>
        <v/>
      </c>
      <c r="I11" s="43"/>
      <c r="J11" s="37" t="s">
        <v>38</v>
      </c>
      <c r="K11" s="44" t="str">
        <f>IF(I11="","",I11*'各種係数（2018年～2022年実績）'!$H$10)</f>
        <v/>
      </c>
      <c r="L11" s="43"/>
      <c r="M11" s="37" t="s">
        <v>38</v>
      </c>
      <c r="N11" s="44" t="str">
        <f>IF(L11="","",L11*'各種係数（2018年～2022年実績）'!$H$10)</f>
        <v/>
      </c>
      <c r="O11" s="43"/>
      <c r="P11" s="37" t="s">
        <v>38</v>
      </c>
      <c r="Q11" s="44" t="str">
        <f>IF(O11="","",O11*'各種係数（2018年～2022年実績）'!$H$10)</f>
        <v/>
      </c>
      <c r="R11" s="43"/>
      <c r="S11" s="37" t="s">
        <v>38</v>
      </c>
      <c r="T11" s="44" t="str">
        <f>IF(R11="","",R11*'各種係数（2018年～2022年実績）'!$H$10)</f>
        <v/>
      </c>
      <c r="U11" s="43"/>
      <c r="V11" s="37" t="s">
        <v>38</v>
      </c>
      <c r="W11" s="44" t="str">
        <f>IF(U11="","",U11*'各種係数（2018年～2022年実績）'!$H$10)</f>
        <v/>
      </c>
      <c r="X11" s="43"/>
      <c r="Y11" s="37" t="s">
        <v>38</v>
      </c>
      <c r="Z11" s="44" t="str">
        <f>IF(X11="","",X11*'各種係数（2018年～2022年実績）'!$H$10)</f>
        <v/>
      </c>
      <c r="AA11" s="43"/>
      <c r="AB11" s="37" t="s">
        <v>38</v>
      </c>
      <c r="AC11" s="44" t="str">
        <f>IF(AA11="","",AA11*'各種係数（2018年～2022年実績）'!$H$10)</f>
        <v/>
      </c>
      <c r="AD11" s="57"/>
      <c r="AE11" s="37" t="s">
        <v>38</v>
      </c>
      <c r="AF11" s="44" t="str">
        <f>IF(AD11="","",AD11*'各種係数（2018年～2022年実績）'!$H$10)</f>
        <v/>
      </c>
      <c r="AG11" s="43"/>
      <c r="AH11" s="37" t="s">
        <v>38</v>
      </c>
      <c r="AI11" s="84" t="str">
        <f>IF(AG11="","",AG11*'各種係数（2018年～2022年実績）'!$H$10)</f>
        <v/>
      </c>
      <c r="AJ11" s="43"/>
      <c r="AK11" s="99" t="s">
        <v>38</v>
      </c>
      <c r="AL11" s="44" t="str">
        <f>IF(AJ11="","",AJ11*'各種係数（2018年～2022年実績）'!$H$10)</f>
        <v/>
      </c>
      <c r="AM11" s="114"/>
      <c r="AN11" s="68">
        <f t="shared" si="0"/>
        <v>0</v>
      </c>
      <c r="AO11" s="47" t="s">
        <v>38</v>
      </c>
      <c r="AP11" s="48">
        <f>IF(AN11="","",AN11*'各種係数（2018年～2022年実績）'!$H$10)</f>
        <v>0</v>
      </c>
    </row>
    <row r="12" spans="1:42">
      <c r="A12" s="1">
        <v>7</v>
      </c>
      <c r="B12" s="20" t="s">
        <v>17</v>
      </c>
      <c r="C12" s="21"/>
      <c r="D12" s="37" t="s">
        <v>38</v>
      </c>
      <c r="E12" s="44" t="str">
        <f>IF(C12="","",C12*'各種係数（2018年～2022年実績）'!$H$11)</f>
        <v/>
      </c>
      <c r="F12" s="43"/>
      <c r="G12" s="37" t="s">
        <v>38</v>
      </c>
      <c r="H12" s="44" t="str">
        <f>IF(F12="","",F12*'各種係数（2018年～2022年実績）'!$H$11)</f>
        <v/>
      </c>
      <c r="I12" s="43"/>
      <c r="J12" s="37" t="s">
        <v>38</v>
      </c>
      <c r="K12" s="44" t="str">
        <f>IF(I12="","",I12*'各種係数（2018年～2022年実績）'!$H$11)</f>
        <v/>
      </c>
      <c r="L12" s="43"/>
      <c r="M12" s="37" t="s">
        <v>38</v>
      </c>
      <c r="N12" s="44" t="str">
        <f>IF(L12="","",L12*'各種係数（2018年～2022年実績）'!$H$11)</f>
        <v/>
      </c>
      <c r="O12" s="43"/>
      <c r="P12" s="37" t="s">
        <v>38</v>
      </c>
      <c r="Q12" s="44" t="str">
        <f>IF(O12="","",O12*'各種係数（2018年～2022年実績）'!$H$11)</f>
        <v/>
      </c>
      <c r="R12" s="43"/>
      <c r="S12" s="37" t="s">
        <v>38</v>
      </c>
      <c r="T12" s="44" t="str">
        <f>IF(R12="","",R12*'各種係数（2018年～2022年実績）'!$H$11)</f>
        <v/>
      </c>
      <c r="U12" s="43"/>
      <c r="V12" s="37" t="s">
        <v>38</v>
      </c>
      <c r="W12" s="44" t="str">
        <f>IF(U12="","",U12*'各種係数（2018年～2022年実績）'!$H$11)</f>
        <v/>
      </c>
      <c r="X12" s="43"/>
      <c r="Y12" s="37" t="s">
        <v>38</v>
      </c>
      <c r="Z12" s="44" t="str">
        <f>IF(X12="","",X12*'各種係数（2018年～2022年実績）'!$H$11)</f>
        <v/>
      </c>
      <c r="AA12" s="43"/>
      <c r="AB12" s="37" t="s">
        <v>38</v>
      </c>
      <c r="AC12" s="44" t="str">
        <f>IF(AA12="","",AA12*'各種係数（2018年～2022年実績）'!$H$11)</f>
        <v/>
      </c>
      <c r="AD12" s="57"/>
      <c r="AE12" s="37" t="s">
        <v>38</v>
      </c>
      <c r="AF12" s="44" t="str">
        <f>IF(AD12="","",AD12*'各種係数（2018年～2022年実績）'!$H$11)</f>
        <v/>
      </c>
      <c r="AG12" s="43"/>
      <c r="AH12" s="37" t="s">
        <v>38</v>
      </c>
      <c r="AI12" s="84" t="str">
        <f>IF(AG12="","",AG12*'各種係数（2018年～2022年実績）'!$H$11)</f>
        <v/>
      </c>
      <c r="AJ12" s="43"/>
      <c r="AK12" s="99" t="s">
        <v>38</v>
      </c>
      <c r="AL12" s="44" t="str">
        <f>IF(AJ12="","",AJ12*'各種係数（2018年～2022年実績）'!$H$11)</f>
        <v/>
      </c>
      <c r="AM12" s="114"/>
      <c r="AN12" s="68">
        <f t="shared" si="0"/>
        <v>0</v>
      </c>
      <c r="AO12" s="47" t="s">
        <v>38</v>
      </c>
      <c r="AP12" s="48">
        <f>IF(AN12="","",AN12*'各種係数（2018年～2022年実績）'!$H$11)</f>
        <v>0</v>
      </c>
    </row>
    <row r="13" spans="1:42">
      <c r="A13" s="1">
        <v>8</v>
      </c>
      <c r="B13" s="20" t="s">
        <v>18</v>
      </c>
      <c r="C13" s="21"/>
      <c r="D13" s="37" t="s">
        <v>39</v>
      </c>
      <c r="E13" s="44" t="str">
        <f>IF(C13="","",C13*'各種係数（2018年～2022年実績）'!$H$12)</f>
        <v/>
      </c>
      <c r="F13" s="43"/>
      <c r="G13" s="37" t="s">
        <v>39</v>
      </c>
      <c r="H13" s="44" t="str">
        <f>IF(F13="","",F13*'各種係数（2018年～2022年実績）'!$H$12)</f>
        <v/>
      </c>
      <c r="I13" s="43"/>
      <c r="J13" s="37" t="s">
        <v>39</v>
      </c>
      <c r="K13" s="44" t="str">
        <f>IF(I13="","",I13*'各種係数（2018年～2022年実績）'!$H$12)</f>
        <v/>
      </c>
      <c r="L13" s="43"/>
      <c r="M13" s="37" t="s">
        <v>39</v>
      </c>
      <c r="N13" s="44" t="str">
        <f>IF(L13="","",L13*'各種係数（2018年～2022年実績）'!$H$12)</f>
        <v/>
      </c>
      <c r="O13" s="43"/>
      <c r="P13" s="37" t="s">
        <v>39</v>
      </c>
      <c r="Q13" s="44" t="str">
        <f>IF(O13="","",O13*'各種係数（2018年～2022年実績）'!$H$12)</f>
        <v/>
      </c>
      <c r="R13" s="43"/>
      <c r="S13" s="37" t="s">
        <v>39</v>
      </c>
      <c r="T13" s="44" t="str">
        <f>IF(R13="","",R13*'各種係数（2018年～2022年実績）'!$H$12)</f>
        <v/>
      </c>
      <c r="U13" s="43"/>
      <c r="V13" s="37" t="s">
        <v>39</v>
      </c>
      <c r="W13" s="44" t="str">
        <f>IF(U13="","",U13*'各種係数（2018年～2022年実績）'!$H$12)</f>
        <v/>
      </c>
      <c r="X13" s="43"/>
      <c r="Y13" s="37" t="s">
        <v>39</v>
      </c>
      <c r="Z13" s="44" t="str">
        <f>IF(X13="","",X13*'各種係数（2018年～2022年実績）'!$H$12)</f>
        <v/>
      </c>
      <c r="AA13" s="43"/>
      <c r="AB13" s="37" t="s">
        <v>39</v>
      </c>
      <c r="AC13" s="44" t="str">
        <f>IF(AA13="","",AA13*'各種係数（2018年～2022年実績）'!$H$12)</f>
        <v/>
      </c>
      <c r="AD13" s="57"/>
      <c r="AE13" s="37" t="s">
        <v>39</v>
      </c>
      <c r="AF13" s="44" t="str">
        <f>IF(AD13="","",AD13*'各種係数（2018年～2022年実績）'!$H$12)</f>
        <v/>
      </c>
      <c r="AG13" s="43"/>
      <c r="AH13" s="37" t="s">
        <v>39</v>
      </c>
      <c r="AI13" s="84" t="str">
        <f>IF(AG13="","",AG13*'各種係数（2018年～2022年実績）'!$H$12)</f>
        <v/>
      </c>
      <c r="AJ13" s="43"/>
      <c r="AK13" s="99" t="s">
        <v>39</v>
      </c>
      <c r="AL13" s="44" t="str">
        <f>IF(AJ13="","",AJ13*'各種係数（2018年～2022年実績）'!$H$12)</f>
        <v/>
      </c>
      <c r="AM13" s="114"/>
      <c r="AN13" s="68">
        <f t="shared" si="0"/>
        <v>0</v>
      </c>
      <c r="AO13" s="47" t="s">
        <v>39</v>
      </c>
      <c r="AP13" s="48">
        <f>IF(AN13="","",AN13*'各種係数（2018年～2022年実績）'!$H$12)</f>
        <v>0</v>
      </c>
    </row>
    <row r="14" spans="1:42">
      <c r="A14" s="1">
        <v>9</v>
      </c>
      <c r="B14" s="20" t="s">
        <v>19</v>
      </c>
      <c r="C14" s="21"/>
      <c r="D14" s="37" t="s">
        <v>39</v>
      </c>
      <c r="E14" s="44" t="str">
        <f>IF(C14="","",C14*'各種係数（2018年～2022年実績）'!$H$13)</f>
        <v/>
      </c>
      <c r="F14" s="43"/>
      <c r="G14" s="37" t="s">
        <v>39</v>
      </c>
      <c r="H14" s="44" t="str">
        <f>IF(F14="","",F14*'各種係数（2018年～2022年実績）'!$H$13)</f>
        <v/>
      </c>
      <c r="I14" s="43"/>
      <c r="J14" s="37" t="s">
        <v>39</v>
      </c>
      <c r="K14" s="44" t="str">
        <f>IF(I14="","",I14*'各種係数（2018年～2022年実績）'!$H$13)</f>
        <v/>
      </c>
      <c r="L14" s="43"/>
      <c r="M14" s="37" t="s">
        <v>39</v>
      </c>
      <c r="N14" s="44" t="str">
        <f>IF(L14="","",L14*'各種係数（2018年～2022年実績）'!$H$13)</f>
        <v/>
      </c>
      <c r="O14" s="43"/>
      <c r="P14" s="37" t="s">
        <v>39</v>
      </c>
      <c r="Q14" s="44" t="str">
        <f>IF(O14="","",O14*'各種係数（2018年～2022年実績）'!$H$13)</f>
        <v/>
      </c>
      <c r="R14" s="43"/>
      <c r="S14" s="37" t="s">
        <v>39</v>
      </c>
      <c r="T14" s="44" t="str">
        <f>IF(R14="","",R14*'各種係数（2018年～2022年実績）'!$H$13)</f>
        <v/>
      </c>
      <c r="U14" s="43"/>
      <c r="V14" s="37" t="s">
        <v>39</v>
      </c>
      <c r="W14" s="44" t="str">
        <f>IF(U14="","",U14*'各種係数（2018年～2022年実績）'!$H$13)</f>
        <v/>
      </c>
      <c r="X14" s="43"/>
      <c r="Y14" s="37" t="s">
        <v>39</v>
      </c>
      <c r="Z14" s="44" t="str">
        <f>IF(X14="","",X14*'各種係数（2018年～2022年実績）'!$H$13)</f>
        <v/>
      </c>
      <c r="AA14" s="43"/>
      <c r="AB14" s="37" t="s">
        <v>39</v>
      </c>
      <c r="AC14" s="44" t="str">
        <f>IF(AA14="","",AA14*'各種係数（2018年～2022年実績）'!$H$13)</f>
        <v/>
      </c>
      <c r="AD14" s="57"/>
      <c r="AE14" s="37" t="s">
        <v>39</v>
      </c>
      <c r="AF14" s="44" t="str">
        <f>IF(AD14="","",AD14*'各種係数（2018年～2022年実績）'!$H$13)</f>
        <v/>
      </c>
      <c r="AG14" s="43"/>
      <c r="AH14" s="37" t="s">
        <v>39</v>
      </c>
      <c r="AI14" s="84" t="str">
        <f>IF(AG14="","",AG14*'各種係数（2018年～2022年実績）'!$H$13)</f>
        <v/>
      </c>
      <c r="AJ14" s="43"/>
      <c r="AK14" s="99" t="s">
        <v>39</v>
      </c>
      <c r="AL14" s="44" t="str">
        <f>IF(AJ14="","",AJ14*'各種係数（2018年～2022年実績）'!$H$13)</f>
        <v/>
      </c>
      <c r="AM14" s="114"/>
      <c r="AN14" s="68">
        <f t="shared" si="0"/>
        <v>0</v>
      </c>
      <c r="AO14" s="47" t="s">
        <v>39</v>
      </c>
      <c r="AP14" s="48">
        <f>IF(AN14="","",AN14*'各種係数（2018年～2022年実績）'!$H$13)</f>
        <v>0</v>
      </c>
    </row>
    <row r="15" spans="1:42">
      <c r="A15" s="1">
        <v>10</v>
      </c>
      <c r="B15" s="20" t="s">
        <v>7</v>
      </c>
      <c r="C15" s="21"/>
      <c r="D15" s="37" t="s">
        <v>39</v>
      </c>
      <c r="E15" s="44" t="str">
        <f>IF(C15="","",C15*'各種係数（2018年～2022年実績）'!$H$14)</f>
        <v/>
      </c>
      <c r="F15" s="43"/>
      <c r="G15" s="37" t="s">
        <v>39</v>
      </c>
      <c r="H15" s="44" t="str">
        <f>IF(F15="","",F15*'各種係数（2018年～2022年実績）'!$H$14)</f>
        <v/>
      </c>
      <c r="I15" s="43"/>
      <c r="J15" s="37" t="s">
        <v>39</v>
      </c>
      <c r="K15" s="44" t="str">
        <f>IF(I15="","",I15*'各種係数（2018年～2022年実績）'!$H$14)</f>
        <v/>
      </c>
      <c r="L15" s="43"/>
      <c r="M15" s="37" t="s">
        <v>39</v>
      </c>
      <c r="N15" s="44" t="str">
        <f>IF(L15="","",L15*'各種係数（2018年～2022年実績）'!$H$14)</f>
        <v/>
      </c>
      <c r="O15" s="43"/>
      <c r="P15" s="37" t="s">
        <v>39</v>
      </c>
      <c r="Q15" s="44" t="str">
        <f>IF(O15="","",O15*'各種係数（2018年～2022年実績）'!$H$14)</f>
        <v/>
      </c>
      <c r="R15" s="43"/>
      <c r="S15" s="37" t="s">
        <v>39</v>
      </c>
      <c r="T15" s="44" t="str">
        <f>IF(R15="","",R15*'各種係数（2018年～2022年実績）'!$H$14)</f>
        <v/>
      </c>
      <c r="U15" s="43"/>
      <c r="V15" s="37" t="s">
        <v>39</v>
      </c>
      <c r="W15" s="44" t="str">
        <f>IF(U15="","",U15*'各種係数（2018年～2022年実績）'!$H$14)</f>
        <v/>
      </c>
      <c r="X15" s="43"/>
      <c r="Y15" s="37" t="s">
        <v>39</v>
      </c>
      <c r="Z15" s="44" t="str">
        <f>IF(X15="","",X15*'各種係数（2018年～2022年実績）'!$H$14)</f>
        <v/>
      </c>
      <c r="AA15" s="43"/>
      <c r="AB15" s="37" t="s">
        <v>39</v>
      </c>
      <c r="AC15" s="44" t="str">
        <f>IF(AA15="","",AA15*'各種係数（2018年～2022年実績）'!$H$14)</f>
        <v/>
      </c>
      <c r="AD15" s="57"/>
      <c r="AE15" s="37" t="s">
        <v>39</v>
      </c>
      <c r="AF15" s="44" t="str">
        <f>IF(AD15="","",AD15*'各種係数（2018年～2022年実績）'!$H$14)</f>
        <v/>
      </c>
      <c r="AG15" s="43"/>
      <c r="AH15" s="37" t="s">
        <v>39</v>
      </c>
      <c r="AI15" s="84" t="str">
        <f>IF(AG15="","",AG15*'各種係数（2018年～2022年実績）'!$H$14)</f>
        <v/>
      </c>
      <c r="AJ15" s="43"/>
      <c r="AK15" s="99" t="s">
        <v>39</v>
      </c>
      <c r="AL15" s="44" t="str">
        <f>IF(AJ15="","",AJ15*'各種係数（2018年～2022年実績）'!$H$14)</f>
        <v/>
      </c>
      <c r="AM15" s="114"/>
      <c r="AN15" s="68">
        <f t="shared" si="0"/>
        <v>0</v>
      </c>
      <c r="AO15" s="47" t="s">
        <v>39</v>
      </c>
      <c r="AP15" s="48">
        <f>IF(AN15="","",AN15*'各種係数（2018年～2022年実績）'!$H$14)</f>
        <v>0</v>
      </c>
    </row>
    <row r="16" spans="1:42">
      <c r="A16" s="1">
        <v>11</v>
      </c>
      <c r="B16" s="20" t="s">
        <v>20</v>
      </c>
      <c r="C16" s="21"/>
      <c r="D16" s="37" t="s">
        <v>39</v>
      </c>
      <c r="E16" s="44" t="str">
        <f>IF(C16="","",C16*'各種係数（2018年～2022年実績）'!$H$15)</f>
        <v/>
      </c>
      <c r="F16" s="43"/>
      <c r="G16" s="37" t="s">
        <v>39</v>
      </c>
      <c r="H16" s="44" t="str">
        <f>IF(F16="","",F16*'各種係数（2018年～2022年実績）'!$H$15)</f>
        <v/>
      </c>
      <c r="I16" s="43"/>
      <c r="J16" s="37" t="s">
        <v>39</v>
      </c>
      <c r="K16" s="44" t="str">
        <f>IF(I16="","",I16*'各種係数（2018年～2022年実績）'!$H$15)</f>
        <v/>
      </c>
      <c r="L16" s="43"/>
      <c r="M16" s="37" t="s">
        <v>39</v>
      </c>
      <c r="N16" s="44" t="str">
        <f>IF(L16="","",L16*'各種係数（2018年～2022年実績）'!$H$15)</f>
        <v/>
      </c>
      <c r="O16" s="43"/>
      <c r="P16" s="37" t="s">
        <v>39</v>
      </c>
      <c r="Q16" s="44" t="str">
        <f>IF(O16="","",O16*'各種係数（2018年～2022年実績）'!$H$15)</f>
        <v/>
      </c>
      <c r="R16" s="43"/>
      <c r="S16" s="37" t="s">
        <v>39</v>
      </c>
      <c r="T16" s="44" t="str">
        <f>IF(R16="","",R16*'各種係数（2018年～2022年実績）'!$H$15)</f>
        <v/>
      </c>
      <c r="U16" s="43"/>
      <c r="V16" s="37" t="s">
        <v>39</v>
      </c>
      <c r="W16" s="44" t="str">
        <f>IF(U16="","",U16*'各種係数（2018年～2022年実績）'!$H$15)</f>
        <v/>
      </c>
      <c r="X16" s="43"/>
      <c r="Y16" s="37" t="s">
        <v>39</v>
      </c>
      <c r="Z16" s="44" t="str">
        <f>IF(X16="","",X16*'各種係数（2018年～2022年実績）'!$H$15)</f>
        <v/>
      </c>
      <c r="AA16" s="43"/>
      <c r="AB16" s="37" t="s">
        <v>39</v>
      </c>
      <c r="AC16" s="44" t="str">
        <f>IF(AA16="","",AA16*'各種係数（2018年～2022年実績）'!$H$15)</f>
        <v/>
      </c>
      <c r="AD16" s="57"/>
      <c r="AE16" s="37" t="s">
        <v>39</v>
      </c>
      <c r="AF16" s="44" t="str">
        <f>IF(AD16="","",AD16*'各種係数（2018年～2022年実績）'!$H$15)</f>
        <v/>
      </c>
      <c r="AG16" s="43"/>
      <c r="AH16" s="37" t="s">
        <v>39</v>
      </c>
      <c r="AI16" s="84" t="str">
        <f>IF(AG16="","",AG16*'各種係数（2018年～2022年実績）'!$H$15)</f>
        <v/>
      </c>
      <c r="AJ16" s="43"/>
      <c r="AK16" s="99" t="s">
        <v>39</v>
      </c>
      <c r="AL16" s="44" t="str">
        <f>IF(AJ16="","",AJ16*'各種係数（2018年～2022年実績）'!$H$15)</f>
        <v/>
      </c>
      <c r="AM16" s="114"/>
      <c r="AN16" s="68">
        <f t="shared" si="0"/>
        <v>0</v>
      </c>
      <c r="AO16" s="47" t="s">
        <v>39</v>
      </c>
      <c r="AP16" s="48">
        <f>IF(AN16="","",AN16*'各種係数（2018年～2022年実績）'!$H$15)</f>
        <v>0</v>
      </c>
    </row>
    <row r="17" spans="1:42">
      <c r="A17" s="1">
        <v>12</v>
      </c>
      <c r="B17" s="20" t="s">
        <v>8</v>
      </c>
      <c r="C17" s="21"/>
      <c r="D17" s="37" t="s">
        <v>39</v>
      </c>
      <c r="E17" s="44" t="str">
        <f>IF(C17="","",C17*'各種係数（2018年～2022年実績）'!$H$16)</f>
        <v/>
      </c>
      <c r="F17" s="43"/>
      <c r="G17" s="37" t="s">
        <v>39</v>
      </c>
      <c r="H17" s="44" t="str">
        <f>IF(F17="","",F17*'各種係数（2018年～2022年実績）'!$H$16)</f>
        <v/>
      </c>
      <c r="I17" s="43"/>
      <c r="J17" s="37" t="s">
        <v>39</v>
      </c>
      <c r="K17" s="44" t="str">
        <f>IF(I17="","",I17*'各種係数（2018年～2022年実績）'!$H$16)</f>
        <v/>
      </c>
      <c r="L17" s="43"/>
      <c r="M17" s="37" t="s">
        <v>39</v>
      </c>
      <c r="N17" s="44" t="str">
        <f>IF(L17="","",L17*'各種係数（2018年～2022年実績）'!$H$16)</f>
        <v/>
      </c>
      <c r="O17" s="43"/>
      <c r="P17" s="37" t="s">
        <v>39</v>
      </c>
      <c r="Q17" s="44" t="str">
        <f>IF(O17="","",O17*'各種係数（2018年～2022年実績）'!$H$16)</f>
        <v/>
      </c>
      <c r="R17" s="43"/>
      <c r="S17" s="37" t="s">
        <v>39</v>
      </c>
      <c r="T17" s="44" t="str">
        <f>IF(R17="","",R17*'各種係数（2018年～2022年実績）'!$H$16)</f>
        <v/>
      </c>
      <c r="U17" s="43"/>
      <c r="V17" s="37" t="s">
        <v>39</v>
      </c>
      <c r="W17" s="44" t="str">
        <f>IF(U17="","",U17*'各種係数（2018年～2022年実績）'!$H$16)</f>
        <v/>
      </c>
      <c r="X17" s="43"/>
      <c r="Y17" s="37" t="s">
        <v>39</v>
      </c>
      <c r="Z17" s="44" t="str">
        <f>IF(X17="","",X17*'各種係数（2018年～2022年実績）'!$H$16)</f>
        <v/>
      </c>
      <c r="AA17" s="43"/>
      <c r="AB17" s="37" t="s">
        <v>39</v>
      </c>
      <c r="AC17" s="44" t="str">
        <f>IF(AA17="","",AA17*'各種係数（2018年～2022年実績）'!$H$16)</f>
        <v/>
      </c>
      <c r="AD17" s="57"/>
      <c r="AE17" s="37" t="s">
        <v>39</v>
      </c>
      <c r="AF17" s="44" t="str">
        <f>IF(AD17="","",AD17*'各種係数（2018年～2022年実績）'!$H$16)</f>
        <v/>
      </c>
      <c r="AG17" s="43"/>
      <c r="AH17" s="37" t="s">
        <v>39</v>
      </c>
      <c r="AI17" s="84" t="str">
        <f>IF(AG17="","",AG17*'各種係数（2018年～2022年実績）'!$H$16)</f>
        <v/>
      </c>
      <c r="AJ17" s="43"/>
      <c r="AK17" s="99" t="s">
        <v>39</v>
      </c>
      <c r="AL17" s="44" t="str">
        <f>IF(AJ17="","",AJ17*'各種係数（2018年～2022年実績）'!$H$16)</f>
        <v/>
      </c>
      <c r="AM17" s="114"/>
      <c r="AN17" s="68">
        <f t="shared" si="0"/>
        <v>0</v>
      </c>
      <c r="AO17" s="47" t="s">
        <v>39</v>
      </c>
      <c r="AP17" s="48">
        <f>IF(AN17="","",AN17*'各種係数（2018年～2022年実績）'!$H$16)</f>
        <v>0</v>
      </c>
    </row>
    <row r="18" spans="1:42">
      <c r="A18" s="1">
        <v>13</v>
      </c>
      <c r="B18" s="20" t="s">
        <v>21</v>
      </c>
      <c r="C18" s="21"/>
      <c r="D18" s="37" t="s">
        <v>39</v>
      </c>
      <c r="E18" s="44" t="str">
        <f>IF(C18="","",C18*'各種係数（2018年～2022年実績）'!$H$17)</f>
        <v/>
      </c>
      <c r="F18" s="43"/>
      <c r="G18" s="37" t="s">
        <v>39</v>
      </c>
      <c r="H18" s="44" t="str">
        <f>IF(F18="","",F18*'各種係数（2018年～2022年実績）'!$H$17)</f>
        <v/>
      </c>
      <c r="I18" s="43"/>
      <c r="J18" s="37" t="s">
        <v>39</v>
      </c>
      <c r="K18" s="44" t="str">
        <f>IF(I18="","",I18*'各種係数（2018年～2022年実績）'!$H$17)</f>
        <v/>
      </c>
      <c r="L18" s="43"/>
      <c r="M18" s="37" t="s">
        <v>39</v>
      </c>
      <c r="N18" s="44" t="str">
        <f>IF(L18="","",L18*'各種係数（2018年～2022年実績）'!$H$17)</f>
        <v/>
      </c>
      <c r="O18" s="43"/>
      <c r="P18" s="37" t="s">
        <v>39</v>
      </c>
      <c r="Q18" s="44" t="str">
        <f>IF(O18="","",O18*'各種係数（2018年～2022年実績）'!$H$17)</f>
        <v/>
      </c>
      <c r="R18" s="43"/>
      <c r="S18" s="37" t="s">
        <v>39</v>
      </c>
      <c r="T18" s="44" t="str">
        <f>IF(R18="","",R18*'各種係数（2018年～2022年実績）'!$H$17)</f>
        <v/>
      </c>
      <c r="U18" s="43"/>
      <c r="V18" s="37" t="s">
        <v>39</v>
      </c>
      <c r="W18" s="44" t="str">
        <f>IF(U18="","",U18*'各種係数（2018年～2022年実績）'!$H$17)</f>
        <v/>
      </c>
      <c r="X18" s="43"/>
      <c r="Y18" s="37" t="s">
        <v>39</v>
      </c>
      <c r="Z18" s="44" t="str">
        <f>IF(X18="","",X18*'各種係数（2018年～2022年実績）'!$H$17)</f>
        <v/>
      </c>
      <c r="AA18" s="43"/>
      <c r="AB18" s="37" t="s">
        <v>39</v>
      </c>
      <c r="AC18" s="44" t="str">
        <f>IF(AA18="","",AA18*'各種係数（2018年～2022年実績）'!$H$17)</f>
        <v/>
      </c>
      <c r="AD18" s="57"/>
      <c r="AE18" s="37" t="s">
        <v>39</v>
      </c>
      <c r="AF18" s="44" t="str">
        <f>IF(AD18="","",AD18*'各種係数（2018年～2022年実績）'!$H$17)</f>
        <v/>
      </c>
      <c r="AG18" s="43"/>
      <c r="AH18" s="37" t="s">
        <v>39</v>
      </c>
      <c r="AI18" s="84" t="str">
        <f>IF(AG18="","",AG18*'各種係数（2018年～2022年実績）'!$H$17)</f>
        <v/>
      </c>
      <c r="AJ18" s="43"/>
      <c r="AK18" s="99" t="s">
        <v>39</v>
      </c>
      <c r="AL18" s="44" t="str">
        <f>IF(AJ18="","",AJ18*'各種係数（2018年～2022年実績）'!$H$17)</f>
        <v/>
      </c>
      <c r="AM18" s="114"/>
      <c r="AN18" s="68">
        <f t="shared" si="0"/>
        <v>0</v>
      </c>
      <c r="AO18" s="47" t="s">
        <v>39</v>
      </c>
      <c r="AP18" s="48">
        <f>IF(AN18="","",AN18*'各種係数（2018年～2022年実績）'!$H$17)</f>
        <v>0</v>
      </c>
    </row>
    <row r="19" spans="1:42">
      <c r="A19" s="1">
        <v>14</v>
      </c>
      <c r="B19" s="20" t="s">
        <v>9</v>
      </c>
      <c r="C19" s="21"/>
      <c r="D19" s="37" t="s">
        <v>39</v>
      </c>
      <c r="E19" s="44" t="str">
        <f>IF(C19="","",C19*'各種係数（2018年～2022年実績）'!$H$18)</f>
        <v/>
      </c>
      <c r="F19" s="43"/>
      <c r="G19" s="37" t="s">
        <v>39</v>
      </c>
      <c r="H19" s="44" t="str">
        <f>IF(F19="","",F19*'各種係数（2018年～2022年実績）'!$H$18)</f>
        <v/>
      </c>
      <c r="I19" s="43"/>
      <c r="J19" s="37" t="s">
        <v>39</v>
      </c>
      <c r="K19" s="44" t="str">
        <f>IF(I19="","",I19*'各種係数（2018年～2022年実績）'!$H$18)</f>
        <v/>
      </c>
      <c r="L19" s="43"/>
      <c r="M19" s="37" t="s">
        <v>39</v>
      </c>
      <c r="N19" s="44" t="str">
        <f>IF(L19="","",L19*'各種係数（2018年～2022年実績）'!$H$18)</f>
        <v/>
      </c>
      <c r="O19" s="43"/>
      <c r="P19" s="37" t="s">
        <v>39</v>
      </c>
      <c r="Q19" s="44" t="str">
        <f>IF(O19="","",O19*'各種係数（2018年～2022年実績）'!$H$18)</f>
        <v/>
      </c>
      <c r="R19" s="43"/>
      <c r="S19" s="37" t="s">
        <v>39</v>
      </c>
      <c r="T19" s="44" t="str">
        <f>IF(R19="","",R19*'各種係数（2018年～2022年実績）'!$H$18)</f>
        <v/>
      </c>
      <c r="U19" s="43"/>
      <c r="V19" s="37" t="s">
        <v>39</v>
      </c>
      <c r="W19" s="44" t="str">
        <f>IF(U19="","",U19*'各種係数（2018年～2022年実績）'!$H$18)</f>
        <v/>
      </c>
      <c r="X19" s="43"/>
      <c r="Y19" s="37" t="s">
        <v>39</v>
      </c>
      <c r="Z19" s="44" t="str">
        <f>IF(X19="","",X19*'各種係数（2018年～2022年実績）'!$H$18)</f>
        <v/>
      </c>
      <c r="AA19" s="43"/>
      <c r="AB19" s="37" t="s">
        <v>39</v>
      </c>
      <c r="AC19" s="44" t="str">
        <f>IF(AA19="","",AA19*'各種係数（2018年～2022年実績）'!$H$18)</f>
        <v/>
      </c>
      <c r="AD19" s="57"/>
      <c r="AE19" s="37" t="s">
        <v>39</v>
      </c>
      <c r="AF19" s="44" t="str">
        <f>IF(AD19="","",AD19*'各種係数（2018年～2022年実績）'!$H$18)</f>
        <v/>
      </c>
      <c r="AG19" s="43"/>
      <c r="AH19" s="37" t="s">
        <v>39</v>
      </c>
      <c r="AI19" s="84" t="str">
        <f>IF(AG19="","",AG19*'各種係数（2018年～2022年実績）'!$H$18)</f>
        <v/>
      </c>
      <c r="AJ19" s="43"/>
      <c r="AK19" s="99" t="s">
        <v>39</v>
      </c>
      <c r="AL19" s="44" t="str">
        <f>IF(AJ19="","",AJ19*'各種係数（2018年～2022年実績）'!$H$18)</f>
        <v/>
      </c>
      <c r="AM19" s="114"/>
      <c r="AN19" s="68">
        <f t="shared" si="0"/>
        <v>0</v>
      </c>
      <c r="AO19" s="47" t="s">
        <v>39</v>
      </c>
      <c r="AP19" s="48">
        <f>IF(AN19="","",AN19*'各種係数（2018年～2022年実績）'!$H$18)</f>
        <v>0</v>
      </c>
    </row>
    <row r="20" spans="1:42">
      <c r="A20" s="1">
        <v>15</v>
      </c>
      <c r="B20" s="20" t="s">
        <v>10</v>
      </c>
      <c r="C20" s="21"/>
      <c r="D20" s="37" t="s">
        <v>39</v>
      </c>
      <c r="E20" s="44" t="str">
        <f>IF(C20="","",C20*'各種係数（2018年～2022年実績）'!$H$19)</f>
        <v/>
      </c>
      <c r="F20" s="43"/>
      <c r="G20" s="37" t="s">
        <v>39</v>
      </c>
      <c r="H20" s="44" t="str">
        <f>IF(F20="","",F20*'各種係数（2018年～2022年実績）'!$H$19)</f>
        <v/>
      </c>
      <c r="I20" s="43"/>
      <c r="J20" s="37" t="s">
        <v>39</v>
      </c>
      <c r="K20" s="44" t="str">
        <f>IF(I20="","",I20*'各種係数（2018年～2022年実績）'!$H$19)</f>
        <v/>
      </c>
      <c r="L20" s="43"/>
      <c r="M20" s="37" t="s">
        <v>39</v>
      </c>
      <c r="N20" s="44" t="str">
        <f>IF(L20="","",L20*'各種係数（2018年～2022年実績）'!$H$19)</f>
        <v/>
      </c>
      <c r="O20" s="43"/>
      <c r="P20" s="37" t="s">
        <v>39</v>
      </c>
      <c r="Q20" s="44" t="str">
        <f>IF(O20="","",O20*'各種係数（2018年～2022年実績）'!$H$19)</f>
        <v/>
      </c>
      <c r="R20" s="43"/>
      <c r="S20" s="37" t="s">
        <v>39</v>
      </c>
      <c r="T20" s="44" t="str">
        <f>IF(R20="","",R20*'各種係数（2018年～2022年実績）'!$H$19)</f>
        <v/>
      </c>
      <c r="U20" s="43"/>
      <c r="V20" s="37" t="s">
        <v>39</v>
      </c>
      <c r="W20" s="44" t="str">
        <f>IF(U20="","",U20*'各種係数（2018年～2022年実績）'!$H$19)</f>
        <v/>
      </c>
      <c r="X20" s="43"/>
      <c r="Y20" s="37" t="s">
        <v>39</v>
      </c>
      <c r="Z20" s="44" t="str">
        <f>IF(X20="","",X20*'各種係数（2018年～2022年実績）'!$H$19)</f>
        <v/>
      </c>
      <c r="AA20" s="43"/>
      <c r="AB20" s="37" t="s">
        <v>39</v>
      </c>
      <c r="AC20" s="44" t="str">
        <f>IF(AA20="","",AA20*'各種係数（2018年～2022年実績）'!$H$19)</f>
        <v/>
      </c>
      <c r="AD20" s="57"/>
      <c r="AE20" s="37" t="s">
        <v>39</v>
      </c>
      <c r="AF20" s="44" t="str">
        <f>IF(AD20="","",AD20*'各種係数（2018年～2022年実績）'!$H$19)</f>
        <v/>
      </c>
      <c r="AG20" s="43"/>
      <c r="AH20" s="37" t="s">
        <v>39</v>
      </c>
      <c r="AI20" s="84" t="str">
        <f>IF(AG20="","",AG20*'各種係数（2018年～2022年実績）'!$H$19)</f>
        <v/>
      </c>
      <c r="AJ20" s="43"/>
      <c r="AK20" s="99" t="s">
        <v>39</v>
      </c>
      <c r="AL20" s="44" t="str">
        <f>IF(AJ20="","",AJ20*'各種係数（2018年～2022年実績）'!$H$19)</f>
        <v/>
      </c>
      <c r="AM20" s="114"/>
      <c r="AN20" s="68">
        <f t="shared" si="0"/>
        <v>0</v>
      </c>
      <c r="AO20" s="47" t="s">
        <v>39</v>
      </c>
      <c r="AP20" s="48">
        <f>IF(AN20="","",AN20*'各種係数（2018年～2022年実績）'!$H$19)</f>
        <v>0</v>
      </c>
    </row>
    <row r="21" spans="1:42">
      <c r="A21" s="1">
        <v>16</v>
      </c>
      <c r="B21" s="20" t="s">
        <v>11</v>
      </c>
      <c r="C21" s="21"/>
      <c r="D21" s="37" t="s">
        <v>39</v>
      </c>
      <c r="E21" s="44" t="str">
        <f>IF(C21="","",C21*'各種係数（2018年～2022年実績）'!$H$20)</f>
        <v/>
      </c>
      <c r="F21" s="43"/>
      <c r="G21" s="37" t="s">
        <v>39</v>
      </c>
      <c r="H21" s="44" t="str">
        <f>IF(F21="","",F21*'各種係数（2018年～2022年実績）'!$H$20)</f>
        <v/>
      </c>
      <c r="I21" s="43"/>
      <c r="J21" s="37" t="s">
        <v>39</v>
      </c>
      <c r="K21" s="44" t="str">
        <f>IF(I21="","",I21*'各種係数（2018年～2022年実績）'!$H$20)</f>
        <v/>
      </c>
      <c r="L21" s="43"/>
      <c r="M21" s="37" t="s">
        <v>39</v>
      </c>
      <c r="N21" s="44" t="str">
        <f>IF(L21="","",L21*'各種係数（2018年～2022年実績）'!$H$20)</f>
        <v/>
      </c>
      <c r="O21" s="43"/>
      <c r="P21" s="37" t="s">
        <v>39</v>
      </c>
      <c r="Q21" s="44" t="str">
        <f>IF(O21="","",O21*'各種係数（2018年～2022年実績）'!$H$20)</f>
        <v/>
      </c>
      <c r="R21" s="43"/>
      <c r="S21" s="37" t="s">
        <v>39</v>
      </c>
      <c r="T21" s="44" t="str">
        <f>IF(R21="","",R21*'各種係数（2018年～2022年実績）'!$H$20)</f>
        <v/>
      </c>
      <c r="U21" s="43"/>
      <c r="V21" s="37" t="s">
        <v>39</v>
      </c>
      <c r="W21" s="44" t="str">
        <f>IF(U21="","",U21*'各種係数（2018年～2022年実績）'!$H$20)</f>
        <v/>
      </c>
      <c r="X21" s="43"/>
      <c r="Y21" s="37" t="s">
        <v>39</v>
      </c>
      <c r="Z21" s="44" t="str">
        <f>IF(X21="","",X21*'各種係数（2018年～2022年実績）'!$H$20)</f>
        <v/>
      </c>
      <c r="AA21" s="43"/>
      <c r="AB21" s="37" t="s">
        <v>39</v>
      </c>
      <c r="AC21" s="44" t="str">
        <f>IF(AA21="","",AA21*'各種係数（2018年～2022年実績）'!$H$20)</f>
        <v/>
      </c>
      <c r="AD21" s="57"/>
      <c r="AE21" s="37" t="s">
        <v>39</v>
      </c>
      <c r="AF21" s="44" t="str">
        <f>IF(AD21="","",AD21*'各種係数（2018年～2022年実績）'!$H$20)</f>
        <v/>
      </c>
      <c r="AG21" s="43"/>
      <c r="AH21" s="37" t="s">
        <v>39</v>
      </c>
      <c r="AI21" s="84" t="str">
        <f>IF(AG21="","",AG21*'各種係数（2018年～2022年実績）'!$H$20)</f>
        <v/>
      </c>
      <c r="AJ21" s="43"/>
      <c r="AK21" s="99" t="s">
        <v>39</v>
      </c>
      <c r="AL21" s="44" t="str">
        <f>IF(AJ21="","",AJ21*'各種係数（2018年～2022年実績）'!$H$20)</f>
        <v/>
      </c>
      <c r="AM21" s="114"/>
      <c r="AN21" s="68">
        <f t="shared" si="0"/>
        <v>0</v>
      </c>
      <c r="AO21" s="47" t="s">
        <v>39</v>
      </c>
      <c r="AP21" s="48">
        <f>IF(AN21="","",AN21*'各種係数（2018年～2022年実績）'!$H$20)</f>
        <v>0</v>
      </c>
    </row>
    <row r="22" spans="1:42">
      <c r="A22" s="1">
        <v>17</v>
      </c>
      <c r="B22" s="20" t="s">
        <v>22</v>
      </c>
      <c r="C22" s="21"/>
      <c r="D22" s="37" t="s">
        <v>40</v>
      </c>
      <c r="E22" s="44" t="str">
        <f>IF(C22="","",C22*'各種係数（2018年～2022年実績）'!$H$21)</f>
        <v/>
      </c>
      <c r="F22" s="43"/>
      <c r="G22" s="37" t="s">
        <v>40</v>
      </c>
      <c r="H22" s="44" t="str">
        <f>IF(F22="","",F22*'各種係数（2018年～2022年実績）'!$H$21)</f>
        <v/>
      </c>
      <c r="I22" s="43"/>
      <c r="J22" s="37" t="s">
        <v>40</v>
      </c>
      <c r="K22" s="44" t="str">
        <f>IF(I22="","",I22*'各種係数（2018年～2022年実績）'!$H$21)</f>
        <v/>
      </c>
      <c r="L22" s="43"/>
      <c r="M22" s="37" t="s">
        <v>40</v>
      </c>
      <c r="N22" s="44" t="str">
        <f>IF(L22="","",L22*'各種係数（2018年～2022年実績）'!$H$21)</f>
        <v/>
      </c>
      <c r="O22" s="43"/>
      <c r="P22" s="37" t="s">
        <v>40</v>
      </c>
      <c r="Q22" s="44" t="str">
        <f>IF(O22="","",O22*'各種係数（2018年～2022年実績）'!$H$21)</f>
        <v/>
      </c>
      <c r="R22" s="43"/>
      <c r="S22" s="37" t="s">
        <v>40</v>
      </c>
      <c r="T22" s="44" t="str">
        <f>IF(R22="","",R22*'各種係数（2018年～2022年実績）'!$H$21)</f>
        <v/>
      </c>
      <c r="U22" s="43"/>
      <c r="V22" s="37" t="s">
        <v>40</v>
      </c>
      <c r="W22" s="44" t="str">
        <f>IF(U22="","",U22*'各種係数（2018年～2022年実績）'!$H$21)</f>
        <v/>
      </c>
      <c r="X22" s="43"/>
      <c r="Y22" s="37" t="s">
        <v>40</v>
      </c>
      <c r="Z22" s="44" t="str">
        <f>IF(X22="","",X22*'各種係数（2018年～2022年実績）'!$H$21)</f>
        <v/>
      </c>
      <c r="AA22" s="43"/>
      <c r="AB22" s="37" t="s">
        <v>40</v>
      </c>
      <c r="AC22" s="44" t="str">
        <f>IF(AA22="","",AA22*'各種係数（2018年～2022年実績）'!$H$21)</f>
        <v/>
      </c>
      <c r="AD22" s="57"/>
      <c r="AE22" s="37" t="s">
        <v>40</v>
      </c>
      <c r="AF22" s="44" t="str">
        <f>IF(AD22="","",AD22*'各種係数（2018年～2022年実績）'!$H$21)</f>
        <v/>
      </c>
      <c r="AG22" s="43"/>
      <c r="AH22" s="37" t="s">
        <v>40</v>
      </c>
      <c r="AI22" s="84" t="str">
        <f>IF(AG22="","",AG22*'各種係数（2018年～2022年実績）'!$H$21)</f>
        <v/>
      </c>
      <c r="AJ22" s="43"/>
      <c r="AK22" s="99" t="s">
        <v>40</v>
      </c>
      <c r="AL22" s="44" t="str">
        <f>IF(AJ22="","",AJ22*'各種係数（2018年～2022年実績）'!$H$21)</f>
        <v/>
      </c>
      <c r="AM22" s="114"/>
      <c r="AN22" s="68">
        <f t="shared" si="0"/>
        <v>0</v>
      </c>
      <c r="AO22" s="47" t="s">
        <v>40</v>
      </c>
      <c r="AP22" s="48">
        <f>IF(AN22="","",AN22*'各種係数（2018年～2022年実績）'!$H$21)</f>
        <v>0</v>
      </c>
    </row>
    <row r="23" spans="1:42">
      <c r="A23" s="1">
        <v>18</v>
      </c>
      <c r="B23" s="136" t="s">
        <v>45</v>
      </c>
      <c r="C23" s="21"/>
      <c r="D23" s="37" t="s">
        <v>38</v>
      </c>
      <c r="E23" s="44" t="str">
        <f>IF(C23="","",C23*'各種係数（2018年～2022年実績）'!$H$22)</f>
        <v/>
      </c>
      <c r="F23" s="43"/>
      <c r="G23" s="37" t="s">
        <v>38</v>
      </c>
      <c r="H23" s="44" t="str">
        <f>IF(F23="","",F23*'各種係数（2018年～2022年実績）'!$H$22)</f>
        <v/>
      </c>
      <c r="I23" s="43"/>
      <c r="J23" s="37" t="s">
        <v>38</v>
      </c>
      <c r="K23" s="44" t="str">
        <f>IF(I23="","",I23*'各種係数（2018年～2022年実績）'!$H$22)</f>
        <v/>
      </c>
      <c r="L23" s="43"/>
      <c r="M23" s="37" t="s">
        <v>38</v>
      </c>
      <c r="N23" s="44" t="str">
        <f>IF(L23="","",L23*'各種係数（2018年～2022年実績）'!$H$22)</f>
        <v/>
      </c>
      <c r="O23" s="43"/>
      <c r="P23" s="37" t="s">
        <v>38</v>
      </c>
      <c r="Q23" s="44" t="str">
        <f>IF(O23="","",O23*'各種係数（2018年～2022年実績）'!$H$22)</f>
        <v/>
      </c>
      <c r="R23" s="43"/>
      <c r="S23" s="37" t="s">
        <v>38</v>
      </c>
      <c r="T23" s="44" t="str">
        <f>IF(R23="","",R23*'各種係数（2018年～2022年実績）'!$H$22)</f>
        <v/>
      </c>
      <c r="U23" s="43"/>
      <c r="V23" s="37" t="s">
        <v>38</v>
      </c>
      <c r="W23" s="44" t="str">
        <f>IF(U23="","",U23*'各種係数（2018年～2022年実績）'!$H$22)</f>
        <v/>
      </c>
      <c r="X23" s="43"/>
      <c r="Y23" s="37" t="s">
        <v>38</v>
      </c>
      <c r="Z23" s="44" t="str">
        <f>IF(X23="","",X23*'各種係数（2018年～2022年実績）'!$H$22)</f>
        <v/>
      </c>
      <c r="AA23" s="43"/>
      <c r="AB23" s="37" t="s">
        <v>38</v>
      </c>
      <c r="AC23" s="44" t="str">
        <f>IF(AA23="","",AA23*'各種係数（2018年～2022年実績）'!$H$22)</f>
        <v/>
      </c>
      <c r="AD23" s="57"/>
      <c r="AE23" s="37" t="s">
        <v>38</v>
      </c>
      <c r="AF23" s="44" t="str">
        <f>IF(AD23="","",AD23*'各種係数（2018年～2022年実績）'!$H$22)</f>
        <v/>
      </c>
      <c r="AG23" s="43"/>
      <c r="AH23" s="37" t="s">
        <v>38</v>
      </c>
      <c r="AI23" s="84" t="str">
        <f>IF(AG23="","",AG23*'各種係数（2018年～2022年実績）'!$H$22)</f>
        <v/>
      </c>
      <c r="AJ23" s="43"/>
      <c r="AK23" s="99" t="s">
        <v>38</v>
      </c>
      <c r="AL23" s="44" t="str">
        <f>IF(AJ23="","",AJ23*'各種係数（2018年～2022年実績）'!$H$22)</f>
        <v/>
      </c>
      <c r="AM23" s="114"/>
      <c r="AN23" s="68">
        <f t="shared" si="0"/>
        <v>0</v>
      </c>
      <c r="AO23" s="47" t="s">
        <v>38</v>
      </c>
      <c r="AP23" s="48">
        <f>IF(AN23="","",AN23*'各種係数（2018年～2022年実績）'!$H$22)</f>
        <v>0</v>
      </c>
    </row>
    <row r="24" spans="1:42">
      <c r="B24" s="136"/>
      <c r="C24" s="21"/>
      <c r="D24" s="37" t="s">
        <v>44</v>
      </c>
      <c r="E24" s="44" t="str">
        <f>IF(C24="","",C24*(1/453)*'各種係数（2018年～2022年実績）'!$H$22)</f>
        <v/>
      </c>
      <c r="F24" s="43"/>
      <c r="G24" s="37" t="s">
        <v>44</v>
      </c>
      <c r="H24" s="44" t="str">
        <f>IF(F24="","",F24*(1/453)*'各種係数（2018年～2022年実績）'!$H$22)</f>
        <v/>
      </c>
      <c r="I24" s="43"/>
      <c r="J24" s="37" t="s">
        <v>44</v>
      </c>
      <c r="K24" s="44" t="str">
        <f>IF(I24="","",I24*(1/453)*'各種係数（2018年～2022年実績）'!$H$22)</f>
        <v/>
      </c>
      <c r="L24" s="43"/>
      <c r="M24" s="37" t="s">
        <v>44</v>
      </c>
      <c r="N24" s="44" t="str">
        <f>IF(L24="","",L24*(1/453)*'各種係数（2018年～2022年実績）'!$H$22)</f>
        <v/>
      </c>
      <c r="O24" s="43"/>
      <c r="P24" s="37" t="s">
        <v>44</v>
      </c>
      <c r="Q24" s="44" t="str">
        <f>IF(O24="","",O24*(1/453)*'各種係数（2018年～2022年実績）'!$H$22)</f>
        <v/>
      </c>
      <c r="R24" s="43"/>
      <c r="S24" s="37" t="s">
        <v>44</v>
      </c>
      <c r="T24" s="44" t="str">
        <f>IF(R24="","",R24*(1/453)*'各種係数（2018年～2022年実績）'!$H$22)</f>
        <v/>
      </c>
      <c r="U24" s="43"/>
      <c r="V24" s="37" t="s">
        <v>44</v>
      </c>
      <c r="W24" s="44" t="str">
        <f>IF(U24="","",U24*(1/453)*'各種係数（2018年～2022年実績）'!$H$22)</f>
        <v/>
      </c>
      <c r="X24" s="43"/>
      <c r="Y24" s="37" t="s">
        <v>44</v>
      </c>
      <c r="Z24" s="44" t="str">
        <f>IF(X24="","",X24*(1/453)*'各種係数（2018年～2022年実績）'!$H$22)</f>
        <v/>
      </c>
      <c r="AA24" s="43"/>
      <c r="AB24" s="37" t="s">
        <v>44</v>
      </c>
      <c r="AC24" s="44" t="str">
        <f>IF(AA24="","",AA24*(1/453)*'各種係数（2018年～2022年実績）'!$H$22)</f>
        <v/>
      </c>
      <c r="AD24" s="57"/>
      <c r="AE24" s="37" t="s">
        <v>44</v>
      </c>
      <c r="AF24" s="44" t="str">
        <f>IF(AD24="","",AD24*(1/453)*'各種係数（2018年～2022年実績）'!$H$22)</f>
        <v/>
      </c>
      <c r="AG24" s="43"/>
      <c r="AH24" s="37" t="s">
        <v>44</v>
      </c>
      <c r="AI24" s="84" t="str">
        <f>IF(AG24="","",AG24*(1/453)*'各種係数（2018年～2022年実績）'!$H$22)</f>
        <v/>
      </c>
      <c r="AJ24" s="43"/>
      <c r="AK24" s="99" t="s">
        <v>44</v>
      </c>
      <c r="AL24" s="44" t="str">
        <f>IF(AJ24="","",AJ24*(1/453)*'各種係数（2018年～2022年実績）'!$H$22)</f>
        <v/>
      </c>
      <c r="AM24" s="114"/>
      <c r="AN24" s="68">
        <f t="shared" si="0"/>
        <v>0</v>
      </c>
      <c r="AO24" s="47" t="s">
        <v>44</v>
      </c>
      <c r="AP24" s="48">
        <f>IF(AN24="","",AN24*(1/453)*'各種係数（2018年～2022年実績）'!$H$22)</f>
        <v>0</v>
      </c>
    </row>
    <row r="25" spans="1:42">
      <c r="B25" s="136"/>
      <c r="C25" s="21"/>
      <c r="D25" s="37" t="s">
        <v>39</v>
      </c>
      <c r="E25" s="44" t="str">
        <f>IF(C25="","",C25*0.5693*'各種係数（2018年～2022年実績）'!$H$22)</f>
        <v/>
      </c>
      <c r="F25" s="43"/>
      <c r="G25" s="37" t="s">
        <v>39</v>
      </c>
      <c r="H25" s="44" t="str">
        <f>IF(F25="","",F25*0.5693*'各種係数（2018年～2022年実績）'!$H$22)</f>
        <v/>
      </c>
      <c r="I25" s="43"/>
      <c r="J25" s="37" t="s">
        <v>39</v>
      </c>
      <c r="K25" s="44" t="str">
        <f>IF(I25="","",I25*0.5693*'各種係数（2018年～2022年実績）'!$H$22)</f>
        <v/>
      </c>
      <c r="L25" s="43"/>
      <c r="M25" s="37" t="s">
        <v>39</v>
      </c>
      <c r="N25" s="44" t="str">
        <f>IF(L25="","",L25*0.5693*'各種係数（2018年～2022年実績）'!$H$22)</f>
        <v/>
      </c>
      <c r="O25" s="43"/>
      <c r="P25" s="37" t="s">
        <v>39</v>
      </c>
      <c r="Q25" s="44" t="str">
        <f>IF(O25="","",O25*0.5693*'各種係数（2018年～2022年実績）'!$H$22)</f>
        <v/>
      </c>
      <c r="R25" s="43"/>
      <c r="S25" s="37" t="s">
        <v>39</v>
      </c>
      <c r="T25" s="44" t="str">
        <f>IF(R25="","",R25*0.5693*'各種係数（2018年～2022年実績）'!$H$22)</f>
        <v/>
      </c>
      <c r="U25" s="43"/>
      <c r="V25" s="37" t="s">
        <v>39</v>
      </c>
      <c r="W25" s="44" t="str">
        <f>IF(U25="","",U25*0.5693*'各種係数（2018年～2022年実績）'!$H$22)</f>
        <v/>
      </c>
      <c r="X25" s="43"/>
      <c r="Y25" s="37" t="s">
        <v>39</v>
      </c>
      <c r="Z25" s="44" t="str">
        <f>IF(X25="","",X25*0.5693*'各種係数（2018年～2022年実績）'!$H$22)</f>
        <v/>
      </c>
      <c r="AA25" s="43"/>
      <c r="AB25" s="37" t="s">
        <v>39</v>
      </c>
      <c r="AC25" s="44" t="str">
        <f>IF(AA25="","",AA25*0.5693*'各種係数（2018年～2022年実績）'!$H$22)</f>
        <v/>
      </c>
      <c r="AD25" s="57"/>
      <c r="AE25" s="37" t="s">
        <v>39</v>
      </c>
      <c r="AF25" s="44" t="str">
        <f>IF(AD25="","",AD25*0.5693*'各種係数（2018年～2022年実績）'!$H$22)</f>
        <v/>
      </c>
      <c r="AG25" s="43"/>
      <c r="AH25" s="37" t="s">
        <v>39</v>
      </c>
      <c r="AI25" s="84" t="str">
        <f>IF(AG25="","",AG25*0.5693*'各種係数（2018年～2022年実績）'!$H$22)</f>
        <v/>
      </c>
      <c r="AJ25" s="43"/>
      <c r="AK25" s="99" t="s">
        <v>39</v>
      </c>
      <c r="AL25" s="44" t="str">
        <f>IF(AJ25="","",AJ25*0.5693*'各種係数（2018年～2022年実績）'!$H$22)</f>
        <v/>
      </c>
      <c r="AM25" s="114"/>
      <c r="AN25" s="68">
        <f t="shared" si="0"/>
        <v>0</v>
      </c>
      <c r="AO25" s="47" t="s">
        <v>39</v>
      </c>
      <c r="AP25" s="48">
        <f>IF(AN25="","",AN25*0.5693*'各種係数（2018年～2022年実績）'!$H$22)</f>
        <v>0</v>
      </c>
    </row>
    <row r="26" spans="1:42">
      <c r="A26" s="1">
        <v>19</v>
      </c>
      <c r="B26" s="20" t="s">
        <v>12</v>
      </c>
      <c r="C26" s="21"/>
      <c r="D26" s="37" t="s">
        <v>38</v>
      </c>
      <c r="E26" s="44" t="str">
        <f>IF(C26="","",C26*'各種係数（2018年～2022年実績）'!$H$23)</f>
        <v/>
      </c>
      <c r="F26" s="43"/>
      <c r="G26" s="37" t="s">
        <v>38</v>
      </c>
      <c r="H26" s="44" t="str">
        <f>IF(F26="","",F26*'各種係数（2018年～2022年実績）'!$H$23)</f>
        <v/>
      </c>
      <c r="I26" s="43"/>
      <c r="J26" s="37" t="s">
        <v>38</v>
      </c>
      <c r="K26" s="44" t="str">
        <f>IF(I26="","",I26*'各種係数（2018年～2022年実績）'!$H$23)</f>
        <v/>
      </c>
      <c r="L26" s="43"/>
      <c r="M26" s="37" t="s">
        <v>38</v>
      </c>
      <c r="N26" s="44" t="str">
        <f>IF(L26="","",L26*'各種係数（2018年～2022年実績）'!$H$23)</f>
        <v/>
      </c>
      <c r="O26" s="43"/>
      <c r="P26" s="37" t="s">
        <v>38</v>
      </c>
      <c r="Q26" s="44" t="str">
        <f>IF(O26="","",O26*'各種係数（2018年～2022年実績）'!$H$23)</f>
        <v/>
      </c>
      <c r="R26" s="43"/>
      <c r="S26" s="37" t="s">
        <v>38</v>
      </c>
      <c r="T26" s="44" t="str">
        <f>IF(R26="","",R26*'各種係数（2018年～2022年実績）'!$H$23)</f>
        <v/>
      </c>
      <c r="U26" s="43"/>
      <c r="V26" s="37" t="s">
        <v>38</v>
      </c>
      <c r="W26" s="44" t="str">
        <f>IF(U26="","",U26*'各種係数（2018年～2022年実績）'!$H$23)</f>
        <v/>
      </c>
      <c r="X26" s="43"/>
      <c r="Y26" s="37" t="s">
        <v>38</v>
      </c>
      <c r="Z26" s="44" t="str">
        <f>IF(X26="","",X26*'各種係数（2018年～2022年実績）'!$H$23)</f>
        <v/>
      </c>
      <c r="AA26" s="43"/>
      <c r="AB26" s="37" t="s">
        <v>38</v>
      </c>
      <c r="AC26" s="44" t="str">
        <f>IF(AA26="","",AA26*'各種係数（2018年～2022年実績）'!$H$23)</f>
        <v/>
      </c>
      <c r="AD26" s="57"/>
      <c r="AE26" s="37" t="s">
        <v>38</v>
      </c>
      <c r="AF26" s="44" t="str">
        <f>IF(AD26="","",AD26*'各種係数（2018年～2022年実績）'!$H$23)</f>
        <v/>
      </c>
      <c r="AG26" s="43"/>
      <c r="AH26" s="37" t="s">
        <v>38</v>
      </c>
      <c r="AI26" s="84" t="str">
        <f>IF(AG26="","",AG26*'各種係数（2018年～2022年実績）'!$H$23)</f>
        <v/>
      </c>
      <c r="AJ26" s="43"/>
      <c r="AK26" s="99" t="s">
        <v>38</v>
      </c>
      <c r="AL26" s="44" t="str">
        <f>IF(AJ26="","",AJ26*'各種係数（2018年～2022年実績）'!$H$23)</f>
        <v/>
      </c>
      <c r="AM26" s="114"/>
      <c r="AN26" s="68">
        <f t="shared" si="0"/>
        <v>0</v>
      </c>
      <c r="AO26" s="47" t="s">
        <v>38</v>
      </c>
      <c r="AP26" s="48">
        <f>IF(AN26="","",AN26*'各種係数（2018年～2022年実績）'!$H$23)</f>
        <v>0</v>
      </c>
    </row>
    <row r="27" spans="1:42">
      <c r="A27" s="1">
        <v>20</v>
      </c>
      <c r="B27" s="20" t="s">
        <v>23</v>
      </c>
      <c r="C27" s="21"/>
      <c r="D27" s="37" t="s">
        <v>40</v>
      </c>
      <c r="E27" s="44" t="str">
        <f>IF(C27="","",C27*'各種係数（2018年～2022年実績）'!$H$24)</f>
        <v/>
      </c>
      <c r="F27" s="43"/>
      <c r="G27" s="37" t="s">
        <v>40</v>
      </c>
      <c r="H27" s="44" t="str">
        <f>IF(F27="","",F27*'各種係数（2018年～2022年実績）'!$H$24)</f>
        <v/>
      </c>
      <c r="I27" s="43"/>
      <c r="J27" s="37" t="s">
        <v>40</v>
      </c>
      <c r="K27" s="44" t="str">
        <f>IF(I27="","",I27*'各種係数（2018年～2022年実績）'!$H$24)</f>
        <v/>
      </c>
      <c r="L27" s="43"/>
      <c r="M27" s="37" t="s">
        <v>40</v>
      </c>
      <c r="N27" s="44" t="str">
        <f>IF(L27="","",L27*'各種係数（2018年～2022年実績）'!$H$24)</f>
        <v/>
      </c>
      <c r="O27" s="43"/>
      <c r="P27" s="37" t="s">
        <v>40</v>
      </c>
      <c r="Q27" s="44" t="str">
        <f>IF(O27="","",O27*'各種係数（2018年～2022年実績）'!$H$24)</f>
        <v/>
      </c>
      <c r="R27" s="43"/>
      <c r="S27" s="37" t="s">
        <v>40</v>
      </c>
      <c r="T27" s="44" t="str">
        <f>IF(R27="","",R27*'各種係数（2018年～2022年実績）'!$H$24)</f>
        <v/>
      </c>
      <c r="U27" s="43"/>
      <c r="V27" s="37" t="s">
        <v>40</v>
      </c>
      <c r="W27" s="44" t="str">
        <f>IF(U27="","",U27*'各種係数（2018年～2022年実績）'!$H$24)</f>
        <v/>
      </c>
      <c r="X27" s="43"/>
      <c r="Y27" s="37" t="s">
        <v>40</v>
      </c>
      <c r="Z27" s="44" t="str">
        <f>IF(X27="","",X27*'各種係数（2018年～2022年実績）'!$H$24)</f>
        <v/>
      </c>
      <c r="AA27" s="43"/>
      <c r="AB27" s="37" t="s">
        <v>40</v>
      </c>
      <c r="AC27" s="44" t="str">
        <f>IF(AA27="","",AA27*'各種係数（2018年～2022年実績）'!$H$24)</f>
        <v/>
      </c>
      <c r="AD27" s="57"/>
      <c r="AE27" s="37" t="s">
        <v>40</v>
      </c>
      <c r="AF27" s="44" t="str">
        <f>IF(AD27="","",AD27*'各種係数（2018年～2022年実績）'!$H$24)</f>
        <v/>
      </c>
      <c r="AG27" s="43"/>
      <c r="AH27" s="37" t="s">
        <v>40</v>
      </c>
      <c r="AI27" s="84" t="str">
        <f>IF(AG27="","",AG27*'各種係数（2018年～2022年実績）'!$H$24)</f>
        <v/>
      </c>
      <c r="AJ27" s="43"/>
      <c r="AK27" s="99" t="s">
        <v>40</v>
      </c>
      <c r="AL27" s="44" t="str">
        <f>IF(AJ27="","",AJ27*'各種係数（2018年～2022年実績）'!$H$24)</f>
        <v/>
      </c>
      <c r="AM27" s="114"/>
      <c r="AN27" s="68">
        <f t="shared" si="0"/>
        <v>0</v>
      </c>
      <c r="AO27" s="47" t="s">
        <v>40</v>
      </c>
      <c r="AP27" s="48">
        <f>IF(AN27="","",AN27*'各種係数（2018年～2022年実績）'!$H$24)</f>
        <v>0</v>
      </c>
    </row>
    <row r="28" spans="1:42">
      <c r="A28" s="1">
        <v>21</v>
      </c>
      <c r="B28" s="20" t="s">
        <v>24</v>
      </c>
      <c r="C28" s="21"/>
      <c r="D28" s="37" t="s">
        <v>40</v>
      </c>
      <c r="E28" s="44" t="str">
        <f>IF(C28="","",C28*'各種係数（2018年～2022年実績）'!$H$25)</f>
        <v/>
      </c>
      <c r="F28" s="43"/>
      <c r="G28" s="37" t="s">
        <v>40</v>
      </c>
      <c r="H28" s="44" t="str">
        <f>IF(F28="","",F28*'各種係数（2018年～2022年実績）'!$H$25)</f>
        <v/>
      </c>
      <c r="I28" s="43"/>
      <c r="J28" s="37" t="s">
        <v>40</v>
      </c>
      <c r="K28" s="44" t="str">
        <f>IF(I28="","",I28*'各種係数（2018年～2022年実績）'!$H$25)</f>
        <v/>
      </c>
      <c r="L28" s="43"/>
      <c r="M28" s="37" t="s">
        <v>40</v>
      </c>
      <c r="N28" s="44" t="str">
        <f>IF(L28="","",L28*'各種係数（2018年～2022年実績）'!$H$25)</f>
        <v/>
      </c>
      <c r="O28" s="43"/>
      <c r="P28" s="37" t="s">
        <v>40</v>
      </c>
      <c r="Q28" s="44" t="str">
        <f>IF(O28="","",O28*'各種係数（2018年～2022年実績）'!$H$25)</f>
        <v/>
      </c>
      <c r="R28" s="43"/>
      <c r="S28" s="37" t="s">
        <v>40</v>
      </c>
      <c r="T28" s="44" t="str">
        <f>IF(R28="","",R28*'各種係数（2018年～2022年実績）'!$H$25)</f>
        <v/>
      </c>
      <c r="U28" s="43"/>
      <c r="V28" s="37" t="s">
        <v>40</v>
      </c>
      <c r="W28" s="44" t="str">
        <f>IF(U28="","",U28*'各種係数（2018年～2022年実績）'!$H$25)</f>
        <v/>
      </c>
      <c r="X28" s="43"/>
      <c r="Y28" s="37" t="s">
        <v>40</v>
      </c>
      <c r="Z28" s="44" t="str">
        <f>IF(X28="","",X28*'各種係数（2018年～2022年実績）'!$H$25)</f>
        <v/>
      </c>
      <c r="AA28" s="43"/>
      <c r="AB28" s="37" t="s">
        <v>40</v>
      </c>
      <c r="AC28" s="44" t="str">
        <f>IF(AA28="","",AA28*'各種係数（2018年～2022年実績）'!$H$25)</f>
        <v/>
      </c>
      <c r="AD28" s="57"/>
      <c r="AE28" s="37" t="s">
        <v>40</v>
      </c>
      <c r="AF28" s="44" t="str">
        <f>IF(AD28="","",AD28*'各種係数（2018年～2022年実績）'!$H$25)</f>
        <v/>
      </c>
      <c r="AG28" s="43"/>
      <c r="AH28" s="37" t="s">
        <v>40</v>
      </c>
      <c r="AI28" s="84" t="str">
        <f>IF(AG28="","",AG28*'各種係数（2018年～2022年実績）'!$H$25)</f>
        <v/>
      </c>
      <c r="AJ28" s="43"/>
      <c r="AK28" s="99" t="s">
        <v>40</v>
      </c>
      <c r="AL28" s="44" t="str">
        <f>IF(AJ28="","",AJ28*'各種係数（2018年～2022年実績）'!$H$25)</f>
        <v/>
      </c>
      <c r="AM28" s="114"/>
      <c r="AN28" s="68">
        <f t="shared" si="0"/>
        <v>0</v>
      </c>
      <c r="AO28" s="47" t="s">
        <v>40</v>
      </c>
      <c r="AP28" s="48">
        <f>IF(AN28="","",AN28*'各種係数（2018年～2022年実績）'!$H$25)</f>
        <v>0</v>
      </c>
    </row>
    <row r="29" spans="1:42">
      <c r="A29" s="1">
        <v>22</v>
      </c>
      <c r="B29" s="20" t="s">
        <v>25</v>
      </c>
      <c r="C29" s="21"/>
      <c r="D29" s="37" t="s">
        <v>40</v>
      </c>
      <c r="E29" s="44" t="str">
        <f>IF(C29="","",C29*'各種係数（2018年～2022年実績）'!$H$26)</f>
        <v/>
      </c>
      <c r="F29" s="43"/>
      <c r="G29" s="37" t="s">
        <v>40</v>
      </c>
      <c r="H29" s="44" t="str">
        <f>IF(F29="","",F29*'各種係数（2018年～2022年実績）'!$H$26)</f>
        <v/>
      </c>
      <c r="I29" s="43"/>
      <c r="J29" s="37" t="s">
        <v>40</v>
      </c>
      <c r="K29" s="44" t="str">
        <f>IF(I29="","",I29*'各種係数（2018年～2022年実績）'!$H$26)</f>
        <v/>
      </c>
      <c r="L29" s="43"/>
      <c r="M29" s="37" t="s">
        <v>40</v>
      </c>
      <c r="N29" s="44" t="str">
        <f>IF(L29="","",L29*'各種係数（2018年～2022年実績）'!$H$26)</f>
        <v/>
      </c>
      <c r="O29" s="43"/>
      <c r="P29" s="37" t="s">
        <v>40</v>
      </c>
      <c r="Q29" s="44" t="str">
        <f>IF(O29="","",O29*'各種係数（2018年～2022年実績）'!$H$26)</f>
        <v/>
      </c>
      <c r="R29" s="43"/>
      <c r="S29" s="37" t="s">
        <v>40</v>
      </c>
      <c r="T29" s="44" t="str">
        <f>IF(R29="","",R29*'各種係数（2018年～2022年実績）'!$H$26)</f>
        <v/>
      </c>
      <c r="U29" s="43"/>
      <c r="V29" s="37" t="s">
        <v>40</v>
      </c>
      <c r="W29" s="44" t="str">
        <f>IF(U29="","",U29*'各種係数（2018年～2022年実績）'!$H$26)</f>
        <v/>
      </c>
      <c r="X29" s="43"/>
      <c r="Y29" s="37" t="s">
        <v>40</v>
      </c>
      <c r="Z29" s="44" t="str">
        <f>IF(X29="","",X29*'各種係数（2018年～2022年実績）'!$H$26)</f>
        <v/>
      </c>
      <c r="AA29" s="43"/>
      <c r="AB29" s="37" t="s">
        <v>40</v>
      </c>
      <c r="AC29" s="44" t="str">
        <f>IF(AA29="","",AA29*'各種係数（2018年～2022年実績）'!$H$26)</f>
        <v/>
      </c>
      <c r="AD29" s="57"/>
      <c r="AE29" s="37" t="s">
        <v>40</v>
      </c>
      <c r="AF29" s="44" t="str">
        <f>IF(AD29="","",AD29*'各種係数（2018年～2022年実績）'!$H$26)</f>
        <v/>
      </c>
      <c r="AG29" s="43"/>
      <c r="AH29" s="37" t="s">
        <v>40</v>
      </c>
      <c r="AI29" s="84" t="str">
        <f>IF(AG29="","",AG29*'各種係数（2018年～2022年実績）'!$H$26)</f>
        <v/>
      </c>
      <c r="AJ29" s="43"/>
      <c r="AK29" s="99" t="s">
        <v>40</v>
      </c>
      <c r="AL29" s="44" t="str">
        <f>IF(AJ29="","",AJ29*'各種係数（2018年～2022年実績）'!$H$26)</f>
        <v/>
      </c>
      <c r="AM29" s="114"/>
      <c r="AN29" s="68">
        <f t="shared" si="0"/>
        <v>0</v>
      </c>
      <c r="AO29" s="47" t="s">
        <v>40</v>
      </c>
      <c r="AP29" s="48">
        <f>IF(AN29="","",AN29*'各種係数（2018年～2022年実績）'!$H$26)</f>
        <v>0</v>
      </c>
    </row>
    <row r="30" spans="1:42">
      <c r="A30" s="1">
        <v>23</v>
      </c>
      <c r="B30" s="20" t="s">
        <v>26</v>
      </c>
      <c r="C30" s="21"/>
      <c r="D30" s="37" t="s">
        <v>40</v>
      </c>
      <c r="E30" s="44" t="str">
        <f>IF(C30="","",C30*'各種係数（2018年～2022年実績）'!$H$27)</f>
        <v/>
      </c>
      <c r="F30" s="43"/>
      <c r="G30" s="37" t="s">
        <v>40</v>
      </c>
      <c r="H30" s="44" t="str">
        <f>IF(F30="","",F30*'各種係数（2018年～2022年実績）'!$H$27)</f>
        <v/>
      </c>
      <c r="I30" s="43"/>
      <c r="J30" s="37" t="s">
        <v>40</v>
      </c>
      <c r="K30" s="44" t="str">
        <f>IF(I30="","",I30*'各種係数（2018年～2022年実績）'!$H$27)</f>
        <v/>
      </c>
      <c r="L30" s="43"/>
      <c r="M30" s="37" t="s">
        <v>40</v>
      </c>
      <c r="N30" s="44" t="str">
        <f>IF(L30="","",L30*'各種係数（2018年～2022年実績）'!$H$27)</f>
        <v/>
      </c>
      <c r="O30" s="43"/>
      <c r="P30" s="37" t="s">
        <v>40</v>
      </c>
      <c r="Q30" s="44" t="str">
        <f>IF(O30="","",O30*'各種係数（2018年～2022年実績）'!$H$27)</f>
        <v/>
      </c>
      <c r="R30" s="43"/>
      <c r="S30" s="37" t="s">
        <v>40</v>
      </c>
      <c r="T30" s="44" t="str">
        <f>IF(R30="","",R30*'各種係数（2018年～2022年実績）'!$H$27)</f>
        <v/>
      </c>
      <c r="U30" s="43"/>
      <c r="V30" s="37" t="s">
        <v>40</v>
      </c>
      <c r="W30" s="44" t="str">
        <f>IF(U30="","",U30*'各種係数（2018年～2022年実績）'!$H$27)</f>
        <v/>
      </c>
      <c r="X30" s="43"/>
      <c r="Y30" s="37" t="s">
        <v>40</v>
      </c>
      <c r="Z30" s="44" t="str">
        <f>IF(X30="","",X30*'各種係数（2018年～2022年実績）'!$H$27)</f>
        <v/>
      </c>
      <c r="AA30" s="43"/>
      <c r="AB30" s="37" t="s">
        <v>40</v>
      </c>
      <c r="AC30" s="44" t="str">
        <f>IF(AA30="","",AA30*'各種係数（2018年～2022年実績）'!$H$27)</f>
        <v/>
      </c>
      <c r="AD30" s="57"/>
      <c r="AE30" s="37" t="s">
        <v>40</v>
      </c>
      <c r="AF30" s="44" t="str">
        <f>IF(AD30="","",AD30*'各種係数（2018年～2022年実績）'!$H$27)</f>
        <v/>
      </c>
      <c r="AG30" s="43"/>
      <c r="AH30" s="37" t="s">
        <v>40</v>
      </c>
      <c r="AI30" s="84" t="str">
        <f>IF(AG30="","",AG30*'各種係数（2018年～2022年実績）'!$H$27)</f>
        <v/>
      </c>
      <c r="AJ30" s="43"/>
      <c r="AK30" s="99" t="s">
        <v>40</v>
      </c>
      <c r="AL30" s="44" t="str">
        <f>IF(AJ30="","",AJ30*'各種係数（2018年～2022年実績）'!$H$27)</f>
        <v/>
      </c>
      <c r="AM30" s="114"/>
      <c r="AN30" s="68">
        <f t="shared" si="0"/>
        <v>0</v>
      </c>
      <c r="AO30" s="47" t="s">
        <v>40</v>
      </c>
      <c r="AP30" s="48">
        <f>IF(AN30="","",AN30*'各種係数（2018年～2022年実績）'!$H$27)</f>
        <v>0</v>
      </c>
    </row>
    <row r="31" spans="1:42">
      <c r="A31" s="1">
        <v>24</v>
      </c>
      <c r="B31" s="20" t="s">
        <v>27</v>
      </c>
      <c r="C31" s="21"/>
      <c r="D31" s="37" t="s">
        <v>40</v>
      </c>
      <c r="E31" s="44" t="str">
        <f>IF(C31="","",C31*'各種係数（2018年～2022年実績）'!$H$28)</f>
        <v/>
      </c>
      <c r="F31" s="43"/>
      <c r="G31" s="37" t="s">
        <v>40</v>
      </c>
      <c r="H31" s="44" t="str">
        <f>IF(F31="","",F31*'各種係数（2018年～2022年実績）'!$H$28)</f>
        <v/>
      </c>
      <c r="I31" s="43"/>
      <c r="J31" s="37" t="s">
        <v>40</v>
      </c>
      <c r="K31" s="44" t="str">
        <f>IF(I31="","",I31*'各種係数（2018年～2022年実績）'!$H$28)</f>
        <v/>
      </c>
      <c r="L31" s="43"/>
      <c r="M31" s="37" t="s">
        <v>40</v>
      </c>
      <c r="N31" s="44" t="str">
        <f>IF(L31="","",L31*'各種係数（2018年～2022年実績）'!$H$28)</f>
        <v/>
      </c>
      <c r="O31" s="43"/>
      <c r="P31" s="37" t="s">
        <v>40</v>
      </c>
      <c r="Q31" s="44" t="str">
        <f>IF(O31="","",O31*'各種係数（2018年～2022年実績）'!$H$28)</f>
        <v/>
      </c>
      <c r="R31" s="43"/>
      <c r="S31" s="37" t="s">
        <v>40</v>
      </c>
      <c r="T31" s="44" t="str">
        <f>IF(R31="","",R31*'各種係数（2018年～2022年実績）'!$H$28)</f>
        <v/>
      </c>
      <c r="U31" s="43"/>
      <c r="V31" s="37" t="s">
        <v>40</v>
      </c>
      <c r="W31" s="44" t="str">
        <f>IF(U31="","",U31*'各種係数（2018年～2022年実績）'!$H$28)</f>
        <v/>
      </c>
      <c r="X31" s="43"/>
      <c r="Y31" s="37" t="s">
        <v>40</v>
      </c>
      <c r="Z31" s="44" t="str">
        <f>IF(X31="","",X31*'各種係数（2018年～2022年実績）'!$H$28)</f>
        <v/>
      </c>
      <c r="AA31" s="43"/>
      <c r="AB31" s="37" t="s">
        <v>40</v>
      </c>
      <c r="AC31" s="44" t="str">
        <f>IF(AA31="","",AA31*'各種係数（2018年～2022年実績）'!$H$28)</f>
        <v/>
      </c>
      <c r="AD31" s="57"/>
      <c r="AE31" s="37" t="s">
        <v>40</v>
      </c>
      <c r="AF31" s="44" t="str">
        <f>IF(AD31="","",AD31*'各種係数（2018年～2022年実績）'!$H$28)</f>
        <v/>
      </c>
      <c r="AG31" s="43"/>
      <c r="AH31" s="37" t="s">
        <v>40</v>
      </c>
      <c r="AI31" s="84" t="str">
        <f>IF(AG31="","",AG31*'各種係数（2018年～2022年実績）'!$H$28)</f>
        <v/>
      </c>
      <c r="AJ31" s="43"/>
      <c r="AK31" s="99" t="s">
        <v>40</v>
      </c>
      <c r="AL31" s="44" t="str">
        <f>IF(AJ31="","",AJ31*'各種係数（2018年～2022年実績）'!$H$28)</f>
        <v/>
      </c>
      <c r="AM31" s="114"/>
      <c r="AN31" s="68">
        <f t="shared" si="0"/>
        <v>0</v>
      </c>
      <c r="AO31" s="47" t="s">
        <v>40</v>
      </c>
      <c r="AP31" s="48">
        <f>IF(AN31="","",AN31*'各種係数（2018年～2022年実績）'!$H$28)</f>
        <v>0</v>
      </c>
    </row>
    <row r="32" spans="1:42" ht="19.5" thickBot="1">
      <c r="A32" s="1">
        <v>25</v>
      </c>
      <c r="B32" s="66" t="s">
        <v>54</v>
      </c>
      <c r="C32" s="21"/>
      <c r="D32" s="38" t="s">
        <v>41</v>
      </c>
      <c r="E32" s="51" t="str">
        <f>IF(C32="","",C32*(VLOOKUP($B$3,'各種係数（2018年～2022年実績）'!$K$4:$M$8,3,FALSE)))</f>
        <v/>
      </c>
      <c r="F32" s="50"/>
      <c r="G32" s="38" t="s">
        <v>41</v>
      </c>
      <c r="H32" s="51" t="str">
        <f>IF(F32="","",F32*(VLOOKUP($B$3,'各種係数（2018年～2022年実績）'!$K$4:$M$8,3,FALSE)))</f>
        <v/>
      </c>
      <c r="I32" s="50"/>
      <c r="J32" s="38" t="s">
        <v>41</v>
      </c>
      <c r="K32" s="51" t="str">
        <f>IF(I32="","",I32*(VLOOKUP($B$3,'各種係数（2018年～2022年実績）'!$K$4:$M$8,3,FALSE)))</f>
        <v/>
      </c>
      <c r="L32" s="50"/>
      <c r="M32" s="38" t="s">
        <v>41</v>
      </c>
      <c r="N32" s="51" t="str">
        <f>IF(L32="","",L32*(VLOOKUP($B$3,'各種係数（2018年～2022年実績）'!$K$4:$M$8,3,FALSE)))</f>
        <v/>
      </c>
      <c r="O32" s="50"/>
      <c r="P32" s="38" t="s">
        <v>41</v>
      </c>
      <c r="Q32" s="51" t="str">
        <f>IF(O32="","",O32*(VLOOKUP($B$3,'各種係数（2018年～2022年実績）'!$K$4:$M$8,3,FALSE)))</f>
        <v/>
      </c>
      <c r="R32" s="50"/>
      <c r="S32" s="38" t="s">
        <v>41</v>
      </c>
      <c r="T32" s="51" t="str">
        <f>IF(R32="","",R32*(VLOOKUP($B$3,'各種係数（2018年～2022年実績）'!$K$4:$M$8,3,FALSE)))</f>
        <v/>
      </c>
      <c r="U32" s="50"/>
      <c r="V32" s="38" t="s">
        <v>41</v>
      </c>
      <c r="W32" s="51" t="str">
        <f>IF(U32="","",U32*(VLOOKUP($B$3,'各種係数（2018年～2022年実績）'!$K$4:$M$8,3,FALSE)))</f>
        <v/>
      </c>
      <c r="X32" s="50"/>
      <c r="Y32" s="38" t="s">
        <v>41</v>
      </c>
      <c r="Z32" s="51" t="str">
        <f>IF(X32="","",X32*(VLOOKUP($B$3,'各種係数（2018年～2022年実績）'!$K$4:$M$8,3,FALSE)))</f>
        <v/>
      </c>
      <c r="AA32" s="50"/>
      <c r="AB32" s="38" t="s">
        <v>41</v>
      </c>
      <c r="AC32" s="51" t="str">
        <f>IF(AA32="","",AA32*(VLOOKUP($B$3,'各種係数（2018年～2022年実績）'!$K$4:$M$8,3,FALSE)))</f>
        <v/>
      </c>
      <c r="AD32" s="57"/>
      <c r="AE32" s="38" t="s">
        <v>41</v>
      </c>
      <c r="AF32" s="51" t="str">
        <f>IF(AD32="","",AD32*(VLOOKUP($B$3,'各種係数（2018年～2022年実績）'!$K$4:$M$8,3,FALSE)))</f>
        <v/>
      </c>
      <c r="AG32" s="43"/>
      <c r="AH32" s="38" t="s">
        <v>41</v>
      </c>
      <c r="AI32" s="85" t="str">
        <f>IF(AG32="","",AG32*(VLOOKUP($B$3,'各種係数（2018年～2022年実績）'!$K$4:$M$8,3,FALSE)))</f>
        <v/>
      </c>
      <c r="AJ32" s="50"/>
      <c r="AK32" s="100" t="s">
        <v>41</v>
      </c>
      <c r="AL32" s="51" t="str">
        <f>IF(AJ32="","",AJ32*(VLOOKUP($B$3,'各種係数（2018年～2022年実績）'!$K$4:$M$8,3,FALSE)))</f>
        <v/>
      </c>
      <c r="AM32" s="114"/>
      <c r="AN32" s="68">
        <f t="shared" si="0"/>
        <v>0</v>
      </c>
      <c r="AO32" s="52" t="s">
        <v>41</v>
      </c>
      <c r="AP32" s="53">
        <f>IF(AN32="","",AN32*(VLOOKUP($B$3,'各種係数（2018年～2022年実績）'!$K$4:$M$8,3,FALSE)))</f>
        <v>0</v>
      </c>
    </row>
    <row r="33" spans="2:42" ht="19.5" thickBot="1">
      <c r="B33" s="65" t="s">
        <v>59</v>
      </c>
      <c r="C33" s="64">
        <f>SUM(E6:E32)</f>
        <v>0</v>
      </c>
      <c r="D33" s="55" t="s">
        <v>58</v>
      </c>
      <c r="E33" s="54"/>
      <c r="F33" s="54">
        <f>SUM(H6:H32)</f>
        <v>0</v>
      </c>
      <c r="G33" s="55" t="s">
        <v>58</v>
      </c>
      <c r="H33" s="54"/>
      <c r="I33" s="54">
        <f>SUM(K6:K32)</f>
        <v>0</v>
      </c>
      <c r="J33" s="55" t="s">
        <v>58</v>
      </c>
      <c r="K33" s="54"/>
      <c r="L33" s="54">
        <f t="shared" ref="L33" si="1">SUM(N6:N32)</f>
        <v>0</v>
      </c>
      <c r="M33" s="55" t="s">
        <v>58</v>
      </c>
      <c r="N33" s="54"/>
      <c r="O33" s="54">
        <f t="shared" ref="O33" si="2">SUM(Q6:Q32)</f>
        <v>0</v>
      </c>
      <c r="P33" s="55" t="s">
        <v>58</v>
      </c>
      <c r="Q33" s="54"/>
      <c r="R33" s="54">
        <f t="shared" ref="R33" si="3">SUM(T6:T32)</f>
        <v>0</v>
      </c>
      <c r="S33" s="55" t="s">
        <v>58</v>
      </c>
      <c r="T33" s="54"/>
      <c r="U33" s="54">
        <f t="shared" ref="U33" si="4">SUM(W6:W32)</f>
        <v>0</v>
      </c>
      <c r="V33" s="55" t="s">
        <v>58</v>
      </c>
      <c r="W33" s="54"/>
      <c r="X33" s="54">
        <f t="shared" ref="X33" si="5">SUM(Z6:Z32)</f>
        <v>0</v>
      </c>
      <c r="Y33" s="55" t="s">
        <v>58</v>
      </c>
      <c r="Z33" s="54"/>
      <c r="AA33" s="54">
        <f t="shared" ref="AA33" si="6">SUM(AC6:AC32)</f>
        <v>0</v>
      </c>
      <c r="AB33" s="55" t="s">
        <v>58</v>
      </c>
      <c r="AC33" s="54"/>
      <c r="AD33" s="54">
        <f t="shared" ref="AD33" si="7">SUM(AF6:AF32)</f>
        <v>0</v>
      </c>
      <c r="AE33" s="55" t="s">
        <v>58</v>
      </c>
      <c r="AF33" s="54"/>
      <c r="AG33" s="54">
        <f t="shared" ref="AG33" si="8">SUM(AI6:AI32)</f>
        <v>0</v>
      </c>
      <c r="AH33" s="55" t="s">
        <v>58</v>
      </c>
      <c r="AI33" s="86"/>
      <c r="AJ33" s="112">
        <f t="shared" ref="AJ33" si="9">SUM(AL6:AL32)</f>
        <v>0</v>
      </c>
      <c r="AK33" s="55" t="s">
        <v>58</v>
      </c>
      <c r="AL33" s="113"/>
      <c r="AM33" s="114"/>
      <c r="AN33" s="56"/>
      <c r="AO33" s="56"/>
      <c r="AP33" s="69">
        <f>SUM(AP6:AP32)</f>
        <v>0</v>
      </c>
    </row>
    <row r="34" spans="2:42">
      <c r="B34" s="5"/>
      <c r="C34" s="10"/>
      <c r="D34" s="10"/>
      <c r="E34" s="33"/>
      <c r="F34" s="10"/>
      <c r="G34" s="10"/>
      <c r="H34" s="33"/>
      <c r="I34" s="10"/>
      <c r="J34" s="10"/>
      <c r="K34" s="33"/>
      <c r="L34" s="10"/>
      <c r="M34" s="10"/>
      <c r="N34" s="33"/>
      <c r="O34" s="10"/>
      <c r="P34" s="10"/>
      <c r="Q34" s="33"/>
      <c r="R34" s="10"/>
      <c r="S34" s="10"/>
      <c r="T34" s="33"/>
      <c r="U34" s="10"/>
      <c r="V34" s="10"/>
      <c r="W34" s="33"/>
      <c r="X34" s="10"/>
      <c r="Y34" s="10"/>
      <c r="Z34" s="33"/>
      <c r="AA34" s="10"/>
      <c r="AB34" s="10"/>
      <c r="AC34" s="33"/>
      <c r="AD34" s="10"/>
      <c r="AE34" s="10"/>
      <c r="AF34" s="33"/>
      <c r="AG34" s="10"/>
      <c r="AH34" s="10"/>
      <c r="AI34" s="33"/>
      <c r="AJ34" s="10"/>
      <c r="AK34" s="10"/>
      <c r="AL34" s="33"/>
      <c r="AN34" s="10"/>
      <c r="AO34" s="10"/>
      <c r="AP34" s="33"/>
    </row>
    <row r="35" spans="2:42">
      <c r="C35" s="40"/>
      <c r="D35" s="40"/>
      <c r="F35" s="40"/>
      <c r="G35" s="40"/>
      <c r="I35" s="40"/>
      <c r="J35" s="40"/>
      <c r="L35" s="40"/>
      <c r="M35" s="40"/>
      <c r="O35" s="40"/>
      <c r="P35" s="40"/>
      <c r="R35" s="40"/>
      <c r="S35" s="40"/>
      <c r="U35" s="40"/>
      <c r="V35" s="40"/>
      <c r="X35" s="40"/>
      <c r="Y35" s="40"/>
      <c r="AA35" s="40"/>
      <c r="AB35" s="40"/>
      <c r="AD35" s="40"/>
      <c r="AE35" s="40"/>
      <c r="AG35" s="40"/>
      <c r="AH35" s="40"/>
      <c r="AJ35" s="40"/>
      <c r="AK35" s="40"/>
      <c r="AN35" s="40"/>
      <c r="AO35" s="40"/>
    </row>
    <row r="36" spans="2:42">
      <c r="B36" s="42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N36" s="40"/>
      <c r="AO36" s="40"/>
      <c r="AP36" s="40"/>
    </row>
  </sheetData>
  <sheetProtection algorithmName="SHA-512" hashValue="PEaK0SDnhovNuG9/Jxt7dKtmTGEeIpHtGODkEytt1irtftVYGvRcdO0xzXPWEQewGzuIRsPq3J8XBy1YunI7Sg==" saltValue="KCmmNZ5jo1zTaSZdUFLAGw==" spinCount="100000" sheet="1" objects="1" scenarios="1"/>
  <mergeCells count="29">
    <mergeCell ref="AJ3:AL3"/>
    <mergeCell ref="AJ4:AK4"/>
    <mergeCell ref="AN3:AP3"/>
    <mergeCell ref="AN4:AO4"/>
    <mergeCell ref="U3:W3"/>
    <mergeCell ref="AG3:AI3"/>
    <mergeCell ref="U4:V4"/>
    <mergeCell ref="X3:Z3"/>
    <mergeCell ref="X4:Y4"/>
    <mergeCell ref="AA3:AC3"/>
    <mergeCell ref="AD3:AF3"/>
    <mergeCell ref="AA4:AB4"/>
    <mergeCell ref="AD4:AE4"/>
    <mergeCell ref="AG4:AH4"/>
    <mergeCell ref="B2:M2"/>
    <mergeCell ref="B4:B5"/>
    <mergeCell ref="B23:B25"/>
    <mergeCell ref="R4:S4"/>
    <mergeCell ref="C3:E3"/>
    <mergeCell ref="F3:H3"/>
    <mergeCell ref="I3:K3"/>
    <mergeCell ref="L3:N3"/>
    <mergeCell ref="O3:Q3"/>
    <mergeCell ref="R3:T3"/>
    <mergeCell ref="F4:G4"/>
    <mergeCell ref="I4:J4"/>
    <mergeCell ref="L4:M4"/>
    <mergeCell ref="O4:P4"/>
    <mergeCell ref="C4:D4"/>
  </mergeCells>
  <phoneticPr fontId="1"/>
  <pageMargins left="0.70866141732283472" right="0.70866141732283472" top="0.74803149606299213" bottom="0.74803149606299213" header="0.19685039370078741" footer="0.31496062992125984"/>
  <pageSetup paperSize="8" scale="38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89AFA19-B01F-4CFE-9598-5BEB602C83FB}">
          <x14:formula1>
            <xm:f>'各種係数（2018年～2022年実績）'!$K$4:$K$8</xm:f>
          </x14:formula1>
          <xm:sqref>B3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01B4B6-9475-4B19-87A1-216A6D72C1C2}">
  <sheetPr>
    <pageSetUpPr fitToPage="1"/>
  </sheetPr>
  <dimension ref="B2:Q44"/>
  <sheetViews>
    <sheetView view="pageBreakPreview" topLeftCell="A16" zoomScale="70" zoomScaleNormal="85" zoomScaleSheetLayoutView="70" workbookViewId="0">
      <selection activeCell="E19" sqref="E19"/>
    </sheetView>
  </sheetViews>
  <sheetFormatPr defaultRowHeight="18.75"/>
  <cols>
    <col min="1" max="1" width="4.625" style="1" customWidth="1"/>
    <col min="2" max="2" width="6.625" style="2" customWidth="1"/>
    <col min="3" max="3" width="48.5" style="30" customWidth="1"/>
    <col min="4" max="4" width="10.625" style="3" customWidth="1"/>
    <col min="5" max="7" width="10.625" style="1" customWidth="1"/>
    <col min="8" max="9" width="16.625" style="1" customWidth="1"/>
    <col min="10" max="10" width="7.625" style="1" customWidth="1"/>
    <col min="11" max="11" width="20.5" style="1" customWidth="1"/>
    <col min="12" max="12" width="57" style="1" customWidth="1"/>
    <col min="13" max="13" width="25.125" style="1" customWidth="1"/>
    <col min="14" max="14" width="9" style="1"/>
    <col min="15" max="15" width="22.5" style="1" customWidth="1"/>
    <col min="16" max="16" width="57.625" style="1" customWidth="1"/>
    <col min="17" max="17" width="33.75" style="1" customWidth="1"/>
    <col min="18" max="16384" width="9" style="1"/>
  </cols>
  <sheetData>
    <row r="2" spans="2:17">
      <c r="B2" s="153" t="s">
        <v>37</v>
      </c>
      <c r="C2" s="153"/>
      <c r="D2" s="6"/>
      <c r="E2" s="5"/>
      <c r="K2" s="1" t="s">
        <v>88</v>
      </c>
      <c r="O2" s="1" t="s">
        <v>89</v>
      </c>
    </row>
    <row r="3" spans="2:17">
      <c r="B3" s="154" t="s">
        <v>4</v>
      </c>
      <c r="C3" s="154" t="s">
        <v>0</v>
      </c>
      <c r="D3" s="156" t="s">
        <v>5</v>
      </c>
      <c r="E3" s="157"/>
      <c r="F3" s="158" t="s">
        <v>6</v>
      </c>
      <c r="G3" s="144"/>
      <c r="H3" s="125" t="s">
        <v>33</v>
      </c>
      <c r="I3" s="125"/>
      <c r="K3" s="99" t="s">
        <v>64</v>
      </c>
      <c r="L3" s="99" t="s">
        <v>60</v>
      </c>
      <c r="M3" s="99" t="s">
        <v>46</v>
      </c>
      <c r="O3" s="99" t="s">
        <v>64</v>
      </c>
      <c r="P3" s="99" t="s">
        <v>60</v>
      </c>
      <c r="Q3" s="99" t="s">
        <v>75</v>
      </c>
    </row>
    <row r="4" spans="2:17">
      <c r="B4" s="155"/>
      <c r="C4" s="155"/>
      <c r="D4" s="7" t="s">
        <v>28</v>
      </c>
      <c r="E4" s="7" t="s">
        <v>1</v>
      </c>
      <c r="F4" s="7" t="s">
        <v>28</v>
      </c>
      <c r="G4" s="7" t="s">
        <v>1</v>
      </c>
      <c r="H4" s="7" t="s">
        <v>28</v>
      </c>
      <c r="I4" s="7" t="s">
        <v>1</v>
      </c>
      <c r="K4" s="29" t="s">
        <v>96</v>
      </c>
      <c r="L4" s="32" t="s">
        <v>63</v>
      </c>
      <c r="M4" s="31">
        <v>4.2900000000000002E-4</v>
      </c>
      <c r="O4" s="29" t="s">
        <v>96</v>
      </c>
      <c r="P4" s="32" t="s">
        <v>76</v>
      </c>
      <c r="Q4" s="89">
        <v>2.0499999999999998</v>
      </c>
    </row>
    <row r="5" spans="2:17">
      <c r="B5" s="99">
        <v>1</v>
      </c>
      <c r="C5" s="4" t="s">
        <v>65</v>
      </c>
      <c r="D5" s="8">
        <v>28.7</v>
      </c>
      <c r="E5" s="8" t="s">
        <v>29</v>
      </c>
      <c r="F5" s="34">
        <v>2.46E-2</v>
      </c>
      <c r="G5" s="7" t="s">
        <v>32</v>
      </c>
      <c r="H5" s="41">
        <f>D5*F5*(44/12)</f>
        <v>2.58874</v>
      </c>
      <c r="I5" s="99" t="s">
        <v>34</v>
      </c>
      <c r="K5" s="29"/>
      <c r="L5" s="32"/>
      <c r="M5" s="31"/>
      <c r="O5" s="29"/>
      <c r="P5" s="32"/>
      <c r="Q5" s="31"/>
    </row>
    <row r="6" spans="2:17">
      <c r="B6" s="99">
        <v>2</v>
      </c>
      <c r="C6" s="4" t="s">
        <v>66</v>
      </c>
      <c r="D6" s="8">
        <v>28.9</v>
      </c>
      <c r="E6" s="8" t="s">
        <v>29</v>
      </c>
      <c r="F6" s="34">
        <v>2.4500000000000001E-2</v>
      </c>
      <c r="G6" s="7" t="s">
        <v>32</v>
      </c>
      <c r="H6" s="41">
        <f>D6*F6*(44/12)</f>
        <v>2.5961833333333333</v>
      </c>
      <c r="I6" s="99" t="s">
        <v>34</v>
      </c>
      <c r="K6" s="29"/>
      <c r="L6" s="32"/>
      <c r="M6" s="31"/>
      <c r="O6" s="29"/>
      <c r="P6" s="32"/>
      <c r="Q6" s="31"/>
    </row>
    <row r="7" spans="2:17">
      <c r="B7" s="99">
        <v>3</v>
      </c>
      <c r="C7" s="4" t="s">
        <v>67</v>
      </c>
      <c r="D7" s="8">
        <v>28.3</v>
      </c>
      <c r="E7" s="8" t="s">
        <v>29</v>
      </c>
      <c r="F7" s="34">
        <v>2.5100000000000001E-2</v>
      </c>
      <c r="G7" s="7" t="s">
        <v>32</v>
      </c>
      <c r="H7" s="41">
        <f>D7*F7*(44/12)</f>
        <v>2.6045433333333334</v>
      </c>
      <c r="I7" s="99" t="s">
        <v>34</v>
      </c>
      <c r="K7" s="29"/>
      <c r="L7" s="32"/>
      <c r="M7" s="31"/>
      <c r="O7" s="29"/>
      <c r="P7" s="32"/>
      <c r="Q7" s="31"/>
    </row>
    <row r="8" spans="2:17">
      <c r="B8" s="99">
        <v>4</v>
      </c>
      <c r="C8" s="4" t="s">
        <v>68</v>
      </c>
      <c r="D8" s="8">
        <v>26.1</v>
      </c>
      <c r="E8" s="8" t="s">
        <v>29</v>
      </c>
      <c r="F8" s="34">
        <v>2.4299999999999999E-2</v>
      </c>
      <c r="G8" s="7" t="s">
        <v>32</v>
      </c>
      <c r="H8" s="41">
        <f t="shared" ref="H8" si="0">D8*F8*(44/12)</f>
        <v>2.32551</v>
      </c>
      <c r="I8" s="99" t="s">
        <v>34</v>
      </c>
      <c r="K8" s="29"/>
      <c r="L8" s="32"/>
      <c r="M8" s="31"/>
      <c r="O8" s="29"/>
      <c r="P8" s="32"/>
      <c r="Q8" s="31"/>
    </row>
    <row r="9" spans="2:17">
      <c r="B9" s="99">
        <v>5</v>
      </c>
      <c r="C9" s="4" t="s">
        <v>69</v>
      </c>
      <c r="D9" s="8">
        <v>24.2</v>
      </c>
      <c r="E9" s="8" t="s">
        <v>29</v>
      </c>
      <c r="F9" s="34">
        <v>2.4199999999999999E-2</v>
      </c>
      <c r="G9" s="7" t="s">
        <v>32</v>
      </c>
      <c r="H9" s="41">
        <f t="shared" ref="H9:H33" si="1">D9*F9*(44/12)</f>
        <v>2.1473466666666665</v>
      </c>
      <c r="I9" s="99" t="s">
        <v>34</v>
      </c>
      <c r="K9" s="29"/>
      <c r="L9" s="32"/>
      <c r="M9" s="31"/>
      <c r="O9" s="29"/>
      <c r="P9" s="32"/>
      <c r="Q9" s="31"/>
    </row>
    <row r="10" spans="2:17">
      <c r="B10" s="99">
        <v>6</v>
      </c>
      <c r="C10" s="4" t="s">
        <v>70</v>
      </c>
      <c r="D10" s="8">
        <v>27.8</v>
      </c>
      <c r="E10" s="8" t="s">
        <v>29</v>
      </c>
      <c r="F10" s="34">
        <v>2.5899999999999999E-2</v>
      </c>
      <c r="G10" s="7" t="s">
        <v>32</v>
      </c>
      <c r="H10" s="41">
        <f t="shared" si="1"/>
        <v>2.640073333333333</v>
      </c>
      <c r="I10" s="99" t="s">
        <v>34</v>
      </c>
      <c r="K10" s="29"/>
      <c r="L10" s="32"/>
      <c r="M10" s="31"/>
      <c r="O10" s="29"/>
      <c r="P10" s="32"/>
      <c r="Q10" s="31"/>
    </row>
    <row r="11" spans="2:17">
      <c r="B11" s="99">
        <v>7</v>
      </c>
      <c r="C11" s="4" t="s">
        <v>71</v>
      </c>
      <c r="D11" s="8">
        <v>29</v>
      </c>
      <c r="E11" s="8" t="s">
        <v>29</v>
      </c>
      <c r="F11" s="34">
        <v>2.9899999999999999E-2</v>
      </c>
      <c r="G11" s="7" t="s">
        <v>32</v>
      </c>
      <c r="H11" s="41">
        <f t="shared" si="1"/>
        <v>3.1793666666666667</v>
      </c>
      <c r="I11" s="99" t="s">
        <v>34</v>
      </c>
      <c r="K11" s="29"/>
      <c r="L11" s="32"/>
      <c r="M11" s="31"/>
      <c r="O11" s="29"/>
      <c r="P11" s="32"/>
      <c r="Q11" s="31"/>
    </row>
    <row r="12" spans="2:17">
      <c r="B12" s="99">
        <v>8</v>
      </c>
      <c r="C12" s="4" t="s">
        <v>72</v>
      </c>
      <c r="D12" s="8">
        <v>34.1</v>
      </c>
      <c r="E12" s="8" t="s">
        <v>29</v>
      </c>
      <c r="F12" s="34">
        <v>2.4500000000000001E-2</v>
      </c>
      <c r="G12" s="7" t="s">
        <v>32</v>
      </c>
      <c r="H12" s="41">
        <f t="shared" si="1"/>
        <v>3.0633166666666667</v>
      </c>
      <c r="I12" s="99" t="s">
        <v>34</v>
      </c>
      <c r="K12" s="29"/>
      <c r="L12" s="32"/>
      <c r="M12" s="31"/>
      <c r="O12" s="29"/>
      <c r="P12" s="32"/>
      <c r="Q12" s="31"/>
    </row>
    <row r="13" spans="2:17">
      <c r="B13" s="99">
        <v>9</v>
      </c>
      <c r="C13" s="4" t="s">
        <v>16</v>
      </c>
      <c r="D13" s="8">
        <v>37.299999999999997</v>
      </c>
      <c r="E13" s="8" t="s">
        <v>29</v>
      </c>
      <c r="F13" s="34">
        <v>2.0899999999999998E-2</v>
      </c>
      <c r="G13" s="7" t="s">
        <v>32</v>
      </c>
      <c r="H13" s="41">
        <f t="shared" si="1"/>
        <v>2.8584233333333326</v>
      </c>
      <c r="I13" s="99" t="s">
        <v>34</v>
      </c>
      <c r="K13" s="29"/>
      <c r="L13" s="32"/>
      <c r="M13" s="31"/>
      <c r="O13" s="29"/>
      <c r="P13" s="32"/>
      <c r="Q13" s="31"/>
    </row>
    <row r="14" spans="2:17">
      <c r="B14" s="99">
        <v>10</v>
      </c>
      <c r="C14" s="4" t="s">
        <v>17</v>
      </c>
      <c r="D14" s="8">
        <v>40</v>
      </c>
      <c r="E14" s="8" t="s">
        <v>29</v>
      </c>
      <c r="F14" s="34">
        <v>2.0400000000000001E-2</v>
      </c>
      <c r="G14" s="7" t="s">
        <v>32</v>
      </c>
      <c r="H14" s="41">
        <f t="shared" si="1"/>
        <v>2.992</v>
      </c>
      <c r="I14" s="99" t="s">
        <v>34</v>
      </c>
      <c r="K14" s="29"/>
      <c r="L14" s="32"/>
      <c r="M14" s="31"/>
      <c r="O14" s="29"/>
      <c r="P14" s="32"/>
      <c r="Q14" s="31"/>
    </row>
    <row r="15" spans="2:17">
      <c r="B15" s="99">
        <v>11</v>
      </c>
      <c r="C15" s="4" t="s">
        <v>19</v>
      </c>
      <c r="D15" s="8">
        <v>34.799999999999997</v>
      </c>
      <c r="E15" s="8" t="s">
        <v>31</v>
      </c>
      <c r="F15" s="34">
        <v>1.83E-2</v>
      </c>
      <c r="G15" s="7" t="s">
        <v>32</v>
      </c>
      <c r="H15" s="41">
        <f t="shared" ref="H15" si="2">D15*F15*(44/12)</f>
        <v>2.3350799999999996</v>
      </c>
      <c r="I15" s="99" t="s">
        <v>35</v>
      </c>
      <c r="K15" s="29"/>
      <c r="L15" s="32"/>
      <c r="M15" s="31"/>
      <c r="O15" s="29"/>
      <c r="P15" s="32"/>
      <c r="Q15" s="31"/>
    </row>
    <row r="16" spans="2:17">
      <c r="B16" s="99">
        <v>12</v>
      </c>
      <c r="C16" s="4" t="s">
        <v>85</v>
      </c>
      <c r="D16" s="8">
        <v>38.299999999999997</v>
      </c>
      <c r="E16" s="8" t="s">
        <v>31</v>
      </c>
      <c r="F16" s="34">
        <v>1.9E-2</v>
      </c>
      <c r="G16" s="7" t="s">
        <v>32</v>
      </c>
      <c r="H16" s="41">
        <f t="shared" si="1"/>
        <v>2.6682333333333328</v>
      </c>
      <c r="I16" s="99" t="s">
        <v>35</v>
      </c>
      <c r="K16" s="29"/>
      <c r="L16" s="32"/>
      <c r="M16" s="31"/>
      <c r="O16" s="29"/>
      <c r="P16" s="32"/>
      <c r="Q16" s="31"/>
    </row>
    <row r="17" spans="2:17">
      <c r="B17" s="99">
        <v>13</v>
      </c>
      <c r="C17" s="4" t="s">
        <v>86</v>
      </c>
      <c r="D17" s="8">
        <v>33.4</v>
      </c>
      <c r="E17" s="8" t="s">
        <v>31</v>
      </c>
      <c r="F17" s="34">
        <v>1.8700000000000001E-2</v>
      </c>
      <c r="G17" s="7" t="s">
        <v>32</v>
      </c>
      <c r="H17" s="41">
        <f t="shared" si="1"/>
        <v>2.2901266666666666</v>
      </c>
      <c r="I17" s="99" t="s">
        <v>35</v>
      </c>
      <c r="K17" s="29"/>
      <c r="L17" s="32"/>
      <c r="M17" s="31"/>
      <c r="O17" s="29"/>
      <c r="P17" s="32"/>
      <c r="Q17" s="31"/>
    </row>
    <row r="18" spans="2:17">
      <c r="B18" s="99">
        <v>14</v>
      </c>
      <c r="C18" s="4" t="s">
        <v>20</v>
      </c>
      <c r="D18" s="8">
        <v>33.299999999999997</v>
      </c>
      <c r="E18" s="8" t="s">
        <v>31</v>
      </c>
      <c r="F18" s="34">
        <v>1.8599999999999998E-2</v>
      </c>
      <c r="G18" s="7" t="s">
        <v>32</v>
      </c>
      <c r="H18" s="41">
        <f t="shared" si="1"/>
        <v>2.2710599999999999</v>
      </c>
      <c r="I18" s="99" t="s">
        <v>35</v>
      </c>
      <c r="K18" s="29"/>
      <c r="L18" s="32"/>
      <c r="M18" s="31"/>
      <c r="O18" s="29"/>
      <c r="P18" s="32"/>
      <c r="Q18" s="31"/>
    </row>
    <row r="19" spans="2:17">
      <c r="B19" s="99">
        <v>15</v>
      </c>
      <c r="C19" s="4" t="s">
        <v>8</v>
      </c>
      <c r="D19" s="8">
        <v>36.299999999999997</v>
      </c>
      <c r="E19" s="8" t="s">
        <v>31</v>
      </c>
      <c r="F19" s="34">
        <v>1.8599999999999998E-2</v>
      </c>
      <c r="G19" s="7" t="s">
        <v>32</v>
      </c>
      <c r="H19" s="41">
        <f t="shared" si="1"/>
        <v>2.4756599999999995</v>
      </c>
      <c r="I19" s="99" t="s">
        <v>35</v>
      </c>
      <c r="K19" s="29"/>
      <c r="L19" s="32"/>
      <c r="M19" s="31"/>
      <c r="O19" s="29"/>
      <c r="P19" s="32"/>
      <c r="Q19" s="31"/>
    </row>
    <row r="20" spans="2:17">
      <c r="B20" s="99">
        <v>16</v>
      </c>
      <c r="C20" s="4" t="s">
        <v>21</v>
      </c>
      <c r="D20" s="8">
        <v>36.5</v>
      </c>
      <c r="E20" s="8" t="s">
        <v>31</v>
      </c>
      <c r="F20" s="34">
        <v>1.8700000000000001E-2</v>
      </c>
      <c r="G20" s="7" t="s">
        <v>32</v>
      </c>
      <c r="H20" s="41">
        <f t="shared" si="1"/>
        <v>2.5026833333333336</v>
      </c>
      <c r="I20" s="99" t="s">
        <v>35</v>
      </c>
      <c r="K20" s="29"/>
      <c r="L20" s="32"/>
      <c r="M20" s="31"/>
      <c r="O20" s="29"/>
      <c r="P20" s="32"/>
      <c r="Q20" s="31"/>
    </row>
    <row r="21" spans="2:17">
      <c r="B21" s="99">
        <v>17</v>
      </c>
      <c r="C21" s="4" t="s">
        <v>9</v>
      </c>
      <c r="D21" s="8">
        <v>38</v>
      </c>
      <c r="E21" s="8" t="s">
        <v>31</v>
      </c>
      <c r="F21" s="34">
        <v>1.8800000000000001E-2</v>
      </c>
      <c r="G21" s="7" t="s">
        <v>32</v>
      </c>
      <c r="H21" s="41">
        <f t="shared" si="1"/>
        <v>2.6194666666666668</v>
      </c>
      <c r="I21" s="99" t="s">
        <v>35</v>
      </c>
      <c r="K21" s="29"/>
      <c r="L21" s="32"/>
      <c r="M21" s="31"/>
      <c r="O21" s="29"/>
      <c r="P21" s="32"/>
      <c r="Q21" s="31"/>
    </row>
    <row r="22" spans="2:17">
      <c r="B22" s="99">
        <v>18</v>
      </c>
      <c r="C22" s="4" t="s">
        <v>10</v>
      </c>
      <c r="D22" s="8">
        <v>38.9</v>
      </c>
      <c r="E22" s="8" t="s">
        <v>31</v>
      </c>
      <c r="F22" s="34">
        <v>1.9300000000000001E-2</v>
      </c>
      <c r="G22" s="7" t="s">
        <v>32</v>
      </c>
      <c r="H22" s="41">
        <f t="shared" si="1"/>
        <v>2.7528233333333332</v>
      </c>
      <c r="I22" s="99" t="s">
        <v>35</v>
      </c>
      <c r="K22" s="29"/>
      <c r="L22" s="32"/>
      <c r="M22" s="31"/>
      <c r="O22" s="29"/>
      <c r="P22" s="32"/>
      <c r="Q22" s="31"/>
    </row>
    <row r="23" spans="2:17">
      <c r="B23" s="99">
        <v>19</v>
      </c>
      <c r="C23" s="4" t="s">
        <v>11</v>
      </c>
      <c r="D23" s="8">
        <v>41.8</v>
      </c>
      <c r="E23" s="8" t="s">
        <v>31</v>
      </c>
      <c r="F23" s="34">
        <v>2.0199999999999999E-2</v>
      </c>
      <c r="G23" s="7" t="s">
        <v>32</v>
      </c>
      <c r="H23" s="41">
        <f t="shared" ref="H23" si="3">D23*F23*(44/12)</f>
        <v>3.0959866666666662</v>
      </c>
      <c r="I23" s="99" t="s">
        <v>35</v>
      </c>
      <c r="K23" s="29"/>
      <c r="L23" s="32"/>
      <c r="M23" s="31"/>
      <c r="O23" s="29"/>
      <c r="P23" s="32"/>
      <c r="Q23" s="31"/>
    </row>
    <row r="24" spans="2:17">
      <c r="B24" s="99">
        <v>20</v>
      </c>
      <c r="C24" s="4" t="s">
        <v>73</v>
      </c>
      <c r="D24" s="8">
        <v>40.200000000000003</v>
      </c>
      <c r="E24" s="8" t="s">
        <v>31</v>
      </c>
      <c r="F24" s="34">
        <v>1.9900000000000001E-2</v>
      </c>
      <c r="G24" s="7" t="s">
        <v>32</v>
      </c>
      <c r="H24" s="41">
        <f t="shared" si="1"/>
        <v>2.9332600000000002</v>
      </c>
      <c r="I24" s="99" t="s">
        <v>35</v>
      </c>
      <c r="K24" s="29"/>
      <c r="L24" s="32"/>
      <c r="M24" s="31"/>
      <c r="O24" s="29"/>
      <c r="P24" s="32"/>
      <c r="Q24" s="31"/>
    </row>
    <row r="25" spans="2:17">
      <c r="B25" s="99">
        <v>21</v>
      </c>
      <c r="C25" s="4" t="s">
        <v>45</v>
      </c>
      <c r="D25" s="8">
        <v>50.1</v>
      </c>
      <c r="E25" s="8" t="s">
        <v>29</v>
      </c>
      <c r="F25" s="34">
        <v>1.6299999999999999E-2</v>
      </c>
      <c r="G25" s="7" t="s">
        <v>32</v>
      </c>
      <c r="H25" s="41">
        <f t="shared" ref="H25" si="4">D25*F25*(44/12)</f>
        <v>2.9943099999999996</v>
      </c>
      <c r="I25" s="99" t="s">
        <v>34</v>
      </c>
      <c r="K25" s="29"/>
      <c r="L25" s="32"/>
      <c r="M25" s="31"/>
      <c r="O25" s="29"/>
      <c r="P25" s="32"/>
      <c r="Q25" s="31"/>
    </row>
    <row r="26" spans="2:17">
      <c r="B26" s="99">
        <v>22</v>
      </c>
      <c r="C26" s="4" t="s">
        <v>22</v>
      </c>
      <c r="D26" s="8">
        <v>46.1</v>
      </c>
      <c r="E26" s="8" t="s">
        <v>30</v>
      </c>
      <c r="F26" s="34">
        <v>1.44E-2</v>
      </c>
      <c r="G26" s="7" t="s">
        <v>32</v>
      </c>
      <c r="H26" s="41">
        <f t="shared" si="1"/>
        <v>2.4340799999999998</v>
      </c>
      <c r="I26" s="99" t="s">
        <v>36</v>
      </c>
      <c r="K26" s="29"/>
      <c r="L26" s="32"/>
      <c r="M26" s="31"/>
      <c r="O26" s="29"/>
      <c r="P26" s="32"/>
      <c r="Q26" s="31"/>
    </row>
    <row r="27" spans="2:17">
      <c r="B27" s="99">
        <v>23</v>
      </c>
      <c r="C27" s="4" t="s">
        <v>12</v>
      </c>
      <c r="D27" s="8">
        <v>54.7</v>
      </c>
      <c r="E27" s="8" t="s">
        <v>29</v>
      </c>
      <c r="F27" s="34">
        <v>1.3899999999999999E-2</v>
      </c>
      <c r="G27" s="7" t="s">
        <v>32</v>
      </c>
      <c r="H27" s="41">
        <f t="shared" si="1"/>
        <v>2.7878766666666666</v>
      </c>
      <c r="I27" s="99" t="s">
        <v>34</v>
      </c>
      <c r="K27" s="29"/>
      <c r="L27" s="32"/>
      <c r="M27" s="31"/>
      <c r="O27" s="29"/>
      <c r="P27" s="32"/>
      <c r="Q27" s="31"/>
    </row>
    <row r="28" spans="2:17">
      <c r="B28" s="99">
        <v>24</v>
      </c>
      <c r="C28" s="4" t="s">
        <v>84</v>
      </c>
      <c r="D28" s="8">
        <v>38.4</v>
      </c>
      <c r="E28" s="8" t="s">
        <v>30</v>
      </c>
      <c r="F28" s="34">
        <v>1.3899999999999999E-2</v>
      </c>
      <c r="G28" s="7" t="s">
        <v>32</v>
      </c>
      <c r="H28" s="41">
        <f t="shared" si="1"/>
        <v>1.9571199999999995</v>
      </c>
      <c r="I28" s="99" t="s">
        <v>36</v>
      </c>
      <c r="K28" s="29"/>
      <c r="L28" s="32"/>
      <c r="M28" s="31"/>
      <c r="O28" s="29"/>
      <c r="P28" s="32"/>
      <c r="Q28" s="31"/>
    </row>
    <row r="29" spans="2:17">
      <c r="B29" s="99">
        <v>25</v>
      </c>
      <c r="C29" s="4" t="s">
        <v>24</v>
      </c>
      <c r="D29" s="8">
        <v>18.399999999999999</v>
      </c>
      <c r="E29" s="8" t="s">
        <v>30</v>
      </c>
      <c r="F29" s="34">
        <v>1.09E-2</v>
      </c>
      <c r="G29" s="7" t="s">
        <v>32</v>
      </c>
      <c r="H29" s="105">
        <f t="shared" si="1"/>
        <v>0.73538666666666663</v>
      </c>
      <c r="I29" s="99" t="s">
        <v>36</v>
      </c>
      <c r="K29" s="29"/>
      <c r="L29" s="32"/>
      <c r="M29" s="31"/>
      <c r="O29" s="29"/>
      <c r="P29" s="32"/>
      <c r="Q29" s="31"/>
    </row>
    <row r="30" spans="2:17">
      <c r="B30" s="99">
        <v>26</v>
      </c>
      <c r="C30" s="4" t="s">
        <v>25</v>
      </c>
      <c r="D30" s="9">
        <v>3.23</v>
      </c>
      <c r="E30" s="8" t="s">
        <v>30</v>
      </c>
      <c r="F30" s="34">
        <v>2.64E-2</v>
      </c>
      <c r="G30" s="7" t="s">
        <v>32</v>
      </c>
      <c r="H30" s="105">
        <f t="shared" si="1"/>
        <v>0.312664</v>
      </c>
      <c r="I30" s="99" t="s">
        <v>36</v>
      </c>
      <c r="K30" s="29"/>
      <c r="L30" s="32"/>
      <c r="M30" s="31"/>
      <c r="O30" s="29"/>
      <c r="P30" s="32"/>
      <c r="Q30" s="31"/>
    </row>
    <row r="31" spans="2:17">
      <c r="B31" s="99">
        <v>27</v>
      </c>
      <c r="C31" s="4" t="s">
        <v>74</v>
      </c>
      <c r="D31" s="9">
        <v>3.45</v>
      </c>
      <c r="E31" s="8" t="s">
        <v>30</v>
      </c>
      <c r="F31" s="34">
        <v>2.64E-2</v>
      </c>
      <c r="G31" s="7" t="s">
        <v>32</v>
      </c>
      <c r="H31" s="105">
        <f t="shared" ref="H31" si="5">D31*F31*(44/12)</f>
        <v>0.33396000000000003</v>
      </c>
      <c r="I31" s="99" t="s">
        <v>36</v>
      </c>
      <c r="K31" s="29"/>
      <c r="L31" s="32"/>
      <c r="M31" s="31"/>
      <c r="O31" s="29"/>
      <c r="P31" s="32"/>
      <c r="Q31" s="31"/>
    </row>
    <row r="32" spans="2:17">
      <c r="B32" s="99">
        <v>28</v>
      </c>
      <c r="C32" s="4" t="s">
        <v>26</v>
      </c>
      <c r="D32" s="9">
        <v>7.53</v>
      </c>
      <c r="E32" s="8" t="s">
        <v>30</v>
      </c>
      <c r="F32" s="34">
        <v>4.2000000000000003E-2</v>
      </c>
      <c r="G32" s="7" t="s">
        <v>32</v>
      </c>
      <c r="H32" s="41">
        <f t="shared" si="1"/>
        <v>1.1596200000000001</v>
      </c>
      <c r="I32" s="99" t="s">
        <v>36</v>
      </c>
      <c r="K32" s="29"/>
      <c r="L32" s="32"/>
      <c r="M32" s="31"/>
      <c r="O32" s="29"/>
      <c r="P32" s="32"/>
      <c r="Q32" s="31"/>
    </row>
    <row r="33" spans="2:17">
      <c r="B33" s="99">
        <v>29</v>
      </c>
      <c r="C33" s="4" t="s">
        <v>77</v>
      </c>
      <c r="D33" s="8">
        <v>18</v>
      </c>
      <c r="E33" s="8" t="s">
        <v>29</v>
      </c>
      <c r="F33" s="34">
        <v>1.6199999999999999E-2</v>
      </c>
      <c r="G33" s="7" t="s">
        <v>32</v>
      </c>
      <c r="H33" s="41">
        <f t="shared" si="1"/>
        <v>1.0691999999999999</v>
      </c>
      <c r="I33" s="99" t="s">
        <v>34</v>
      </c>
      <c r="K33" s="29"/>
      <c r="L33" s="32"/>
      <c r="M33" s="31"/>
      <c r="O33" s="29"/>
      <c r="P33" s="32"/>
      <c r="Q33" s="31"/>
    </row>
    <row r="34" spans="2:17">
      <c r="B34" s="99">
        <v>30</v>
      </c>
      <c r="C34" s="4" t="s">
        <v>78</v>
      </c>
      <c r="D34" s="8">
        <v>26.9</v>
      </c>
      <c r="E34" s="8" t="s">
        <v>29</v>
      </c>
      <c r="F34" s="34">
        <v>1.66E-2</v>
      </c>
      <c r="G34" s="7" t="s">
        <v>32</v>
      </c>
      <c r="H34" s="41">
        <f t="shared" ref="H34:H39" si="6">D34*F34*(44/12)</f>
        <v>1.6373133333333332</v>
      </c>
      <c r="I34" s="99" t="s">
        <v>34</v>
      </c>
      <c r="K34" s="14"/>
    </row>
    <row r="35" spans="2:17">
      <c r="B35" s="99">
        <v>31</v>
      </c>
      <c r="C35" s="4" t="s">
        <v>79</v>
      </c>
      <c r="D35" s="8">
        <v>33.200000000000003</v>
      </c>
      <c r="E35" s="8" t="s">
        <v>29</v>
      </c>
      <c r="F35" s="34">
        <v>1.35E-2</v>
      </c>
      <c r="G35" s="7" t="s">
        <v>32</v>
      </c>
      <c r="H35" s="41">
        <f t="shared" si="6"/>
        <v>1.6434000000000002</v>
      </c>
      <c r="I35" s="99" t="s">
        <v>34</v>
      </c>
    </row>
    <row r="36" spans="2:17">
      <c r="B36" s="99">
        <v>32</v>
      </c>
      <c r="C36" s="4" t="s">
        <v>80</v>
      </c>
      <c r="D36" s="8">
        <v>29.3</v>
      </c>
      <c r="E36" s="8" t="s">
        <v>29</v>
      </c>
      <c r="F36" s="34">
        <v>2.5700000000000001E-2</v>
      </c>
      <c r="G36" s="7" t="s">
        <v>32</v>
      </c>
      <c r="H36" s="41">
        <f t="shared" si="6"/>
        <v>2.7610366666666666</v>
      </c>
      <c r="I36" s="99" t="s">
        <v>34</v>
      </c>
      <c r="K36" s="14" t="s">
        <v>87</v>
      </c>
    </row>
    <row r="37" spans="2:17">
      <c r="B37" s="99">
        <v>33</v>
      </c>
      <c r="C37" s="4" t="s">
        <v>81</v>
      </c>
      <c r="D37" s="8">
        <v>29.3</v>
      </c>
      <c r="E37" s="8" t="s">
        <v>29</v>
      </c>
      <c r="F37" s="34">
        <v>2.3900000000000001E-2</v>
      </c>
      <c r="G37" s="7" t="s">
        <v>32</v>
      </c>
      <c r="H37" s="41">
        <f t="shared" si="6"/>
        <v>2.5676566666666667</v>
      </c>
      <c r="I37" s="99" t="s">
        <v>34</v>
      </c>
    </row>
    <row r="38" spans="2:17">
      <c r="B38" s="99">
        <v>34</v>
      </c>
      <c r="C38" s="4" t="s">
        <v>83</v>
      </c>
      <c r="D38" s="8">
        <v>40.200000000000003</v>
      </c>
      <c r="E38" s="8" t="s">
        <v>31</v>
      </c>
      <c r="F38" s="34">
        <v>1.7899999999999999E-2</v>
      </c>
      <c r="G38" s="7" t="s">
        <v>32</v>
      </c>
      <c r="H38" s="41">
        <f t="shared" si="6"/>
        <v>2.6384599999999998</v>
      </c>
      <c r="I38" s="99" t="s">
        <v>35</v>
      </c>
    </row>
    <row r="39" spans="2:17">
      <c r="B39" s="99">
        <v>35</v>
      </c>
      <c r="C39" s="4" t="s">
        <v>82</v>
      </c>
      <c r="D39" s="8">
        <v>38</v>
      </c>
      <c r="E39" s="8" t="s">
        <v>31</v>
      </c>
      <c r="F39" s="34">
        <v>1.8800000000000001E-2</v>
      </c>
      <c r="G39" s="7" t="s">
        <v>32</v>
      </c>
      <c r="H39" s="41">
        <f t="shared" si="6"/>
        <v>2.6194666666666668</v>
      </c>
      <c r="I39" s="99" t="s">
        <v>35</v>
      </c>
    </row>
    <row r="40" spans="2:17">
      <c r="B40" s="106"/>
      <c r="C40" s="107"/>
      <c r="D40" s="108"/>
      <c r="E40" s="108"/>
      <c r="F40" s="109"/>
      <c r="G40" s="110"/>
      <c r="H40" s="111"/>
      <c r="I40" s="106"/>
    </row>
    <row r="41" spans="2:17">
      <c r="B41" s="106"/>
      <c r="C41" s="107"/>
      <c r="D41" s="108"/>
      <c r="E41" s="108"/>
      <c r="F41" s="109"/>
      <c r="G41" s="110"/>
      <c r="H41" s="111"/>
      <c r="I41" s="106"/>
    </row>
    <row r="42" spans="2:17">
      <c r="B42" s="106"/>
      <c r="C42" s="107"/>
      <c r="D42" s="108"/>
      <c r="E42" s="108"/>
      <c r="F42" s="109"/>
      <c r="G42" s="110"/>
      <c r="H42" s="111"/>
      <c r="I42" s="106"/>
    </row>
    <row r="43" spans="2:17">
      <c r="B43" s="106"/>
      <c r="C43" s="107"/>
      <c r="D43" s="108"/>
      <c r="E43" s="108"/>
      <c r="F43" s="109"/>
      <c r="G43" s="110"/>
      <c r="H43" s="111"/>
      <c r="I43" s="106"/>
    </row>
    <row r="44" spans="2:17">
      <c r="B44" s="106"/>
      <c r="C44" s="107"/>
      <c r="D44" s="108"/>
      <c r="E44" s="108"/>
      <c r="F44" s="109"/>
      <c r="G44" s="110"/>
      <c r="H44" s="111"/>
      <c r="I44" s="106"/>
    </row>
  </sheetData>
  <sheetProtection algorithmName="SHA-512" hashValue="JvAw9O3A3ih9fxjpSQ47RcRiwICuTAcV6eE/9wr72R2X4BQJsavKXop5i1rNP+veMJdASoRxIYGIvdGrllDQpg==" saltValue="TFvDqhUXp8N7AZXBT7pXPQ==" spinCount="100000" sheet="1" objects="1" scenarios="1"/>
  <mergeCells count="6">
    <mergeCell ref="H3:I3"/>
    <mergeCell ref="B2:C2"/>
    <mergeCell ref="B3:B4"/>
    <mergeCell ref="C3:C4"/>
    <mergeCell ref="D3:E3"/>
    <mergeCell ref="F3:G3"/>
  </mergeCells>
  <phoneticPr fontId="1"/>
  <pageMargins left="0.70866141732283472" right="0.70866141732283472" top="0.74803149606299213" bottom="0.74803149606299213" header="0.19685039370078741" footer="0.31496062992125984"/>
  <pageSetup paperSize="9" scale="32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688E2A-22B6-4930-AC4E-A858A5AA6059}">
  <sheetPr>
    <pageSetUpPr fitToPage="1"/>
  </sheetPr>
  <dimension ref="B2:M32"/>
  <sheetViews>
    <sheetView view="pageBreakPreview" zoomScale="70" zoomScaleNormal="85" zoomScaleSheetLayoutView="70" workbookViewId="0">
      <selection activeCell="H28" sqref="H28"/>
    </sheetView>
  </sheetViews>
  <sheetFormatPr defaultRowHeight="18.75"/>
  <cols>
    <col min="1" max="1" width="4.625" style="1" customWidth="1"/>
    <col min="2" max="2" width="6.625" style="2" customWidth="1"/>
    <col min="3" max="3" width="48.5" style="30" customWidth="1"/>
    <col min="4" max="4" width="10.625" style="3" customWidth="1"/>
    <col min="5" max="7" width="10.625" style="1" customWidth="1"/>
    <col min="8" max="9" width="16.625" style="1" customWidth="1"/>
    <col min="10" max="10" width="7.625" style="1" customWidth="1"/>
    <col min="11" max="11" width="31.25" style="1" customWidth="1"/>
    <col min="12" max="12" width="57" style="1" customWidth="1"/>
    <col min="13" max="13" width="25.125" style="1" customWidth="1"/>
    <col min="14" max="16384" width="9" style="1"/>
  </cols>
  <sheetData>
    <row r="2" spans="2:13">
      <c r="B2" s="153" t="s">
        <v>37</v>
      </c>
      <c r="C2" s="153"/>
      <c r="D2" s="6"/>
      <c r="E2" s="5"/>
      <c r="K2" s="1" t="s">
        <v>90</v>
      </c>
    </row>
    <row r="3" spans="2:13">
      <c r="B3" s="154" t="s">
        <v>4</v>
      </c>
      <c r="C3" s="154" t="s">
        <v>0</v>
      </c>
      <c r="D3" s="156" t="s">
        <v>5</v>
      </c>
      <c r="E3" s="157"/>
      <c r="F3" s="158" t="s">
        <v>6</v>
      </c>
      <c r="G3" s="144"/>
      <c r="H3" s="125" t="s">
        <v>33</v>
      </c>
      <c r="I3" s="125"/>
      <c r="K3" s="99" t="s">
        <v>64</v>
      </c>
      <c r="L3" s="99" t="s">
        <v>60</v>
      </c>
      <c r="M3" s="99" t="s">
        <v>46</v>
      </c>
    </row>
    <row r="4" spans="2:13">
      <c r="B4" s="155"/>
      <c r="C4" s="155"/>
      <c r="D4" s="7" t="s">
        <v>28</v>
      </c>
      <c r="E4" s="7" t="s">
        <v>1</v>
      </c>
      <c r="F4" s="7" t="s">
        <v>28</v>
      </c>
      <c r="G4" s="7" t="s">
        <v>1</v>
      </c>
      <c r="H4" s="7" t="s">
        <v>28</v>
      </c>
      <c r="I4" s="7" t="s">
        <v>1</v>
      </c>
      <c r="K4" s="29" t="s">
        <v>91</v>
      </c>
      <c r="L4" s="32" t="s">
        <v>50</v>
      </c>
      <c r="M4" s="31">
        <v>5.0000000000000001E-4</v>
      </c>
    </row>
    <row r="5" spans="2:13">
      <c r="B5" s="99">
        <v>1</v>
      </c>
      <c r="C5" s="4" t="s">
        <v>2</v>
      </c>
      <c r="D5" s="8">
        <v>29</v>
      </c>
      <c r="E5" s="8" t="s">
        <v>29</v>
      </c>
      <c r="F5" s="34">
        <v>2.4500000000000001E-2</v>
      </c>
      <c r="G5" s="7" t="s">
        <v>32</v>
      </c>
      <c r="H5" s="41">
        <f>D5*F5*(44/12)</f>
        <v>2.6051666666666669</v>
      </c>
      <c r="I5" s="99" t="s">
        <v>34</v>
      </c>
      <c r="K5" s="29" t="s">
        <v>92</v>
      </c>
      <c r="L5" s="32" t="s">
        <v>49</v>
      </c>
      <c r="M5" s="31">
        <v>4.8799999999999999E-4</v>
      </c>
    </row>
    <row r="6" spans="2:13">
      <c r="B6" s="99">
        <v>2</v>
      </c>
      <c r="C6" s="4" t="s">
        <v>13</v>
      </c>
      <c r="D6" s="8">
        <v>25.7</v>
      </c>
      <c r="E6" s="8" t="s">
        <v>29</v>
      </c>
      <c r="F6" s="34">
        <v>2.47E-2</v>
      </c>
      <c r="G6" s="7" t="s">
        <v>32</v>
      </c>
      <c r="H6" s="41">
        <f t="shared" ref="H6:H28" si="0">D6*F6*(44/12)</f>
        <v>2.327563333333333</v>
      </c>
      <c r="I6" s="99" t="s">
        <v>34</v>
      </c>
      <c r="K6" s="29" t="s">
        <v>93</v>
      </c>
      <c r="L6" s="32" t="s">
        <v>51</v>
      </c>
      <c r="M6" s="31">
        <v>4.6999999999999999E-4</v>
      </c>
    </row>
    <row r="7" spans="2:13">
      <c r="B7" s="99">
        <v>3</v>
      </c>
      <c r="C7" s="4" t="s">
        <v>3</v>
      </c>
      <c r="D7" s="8">
        <v>26.9</v>
      </c>
      <c r="E7" s="8" t="s">
        <v>29</v>
      </c>
      <c r="F7" s="34">
        <v>2.5499999999999998E-2</v>
      </c>
      <c r="G7" s="7" t="s">
        <v>32</v>
      </c>
      <c r="H7" s="41">
        <f t="shared" si="0"/>
        <v>2.5151499999999998</v>
      </c>
      <c r="I7" s="99" t="s">
        <v>34</v>
      </c>
      <c r="K7" s="29" t="s">
        <v>94</v>
      </c>
      <c r="L7" s="32" t="s">
        <v>52</v>
      </c>
      <c r="M7" s="31">
        <v>4.5300000000000001E-4</v>
      </c>
    </row>
    <row r="8" spans="2:13">
      <c r="B8" s="99">
        <v>4</v>
      </c>
      <c r="C8" s="4" t="s">
        <v>14</v>
      </c>
      <c r="D8" s="8">
        <v>29.4</v>
      </c>
      <c r="E8" s="8" t="s">
        <v>29</v>
      </c>
      <c r="F8" s="34">
        <v>2.9399999999999999E-2</v>
      </c>
      <c r="G8" s="7" t="s">
        <v>32</v>
      </c>
      <c r="H8" s="41">
        <f t="shared" si="0"/>
        <v>3.1693199999999995</v>
      </c>
      <c r="I8" s="99" t="s">
        <v>34</v>
      </c>
      <c r="K8" s="29" t="s">
        <v>95</v>
      </c>
      <c r="L8" s="32" t="s">
        <v>53</v>
      </c>
      <c r="M8" s="31">
        <v>4.4099999999999999E-4</v>
      </c>
    </row>
    <row r="9" spans="2:13">
      <c r="B9" s="99">
        <v>5</v>
      </c>
      <c r="C9" s="4" t="s">
        <v>15</v>
      </c>
      <c r="D9" s="8">
        <v>29.9</v>
      </c>
      <c r="E9" s="8" t="s">
        <v>29</v>
      </c>
      <c r="F9" s="34">
        <v>2.5399999999999999E-2</v>
      </c>
      <c r="G9" s="7" t="s">
        <v>32</v>
      </c>
      <c r="H9" s="41">
        <f t="shared" si="0"/>
        <v>2.7846866666666661</v>
      </c>
      <c r="I9" s="99" t="s">
        <v>34</v>
      </c>
      <c r="K9" s="29"/>
      <c r="L9" s="32"/>
      <c r="M9" s="31"/>
    </row>
    <row r="10" spans="2:13">
      <c r="B10" s="99">
        <v>6</v>
      </c>
      <c r="C10" s="4" t="s">
        <v>16</v>
      </c>
      <c r="D10" s="8">
        <v>37.299999999999997</v>
      </c>
      <c r="E10" s="8" t="s">
        <v>29</v>
      </c>
      <c r="F10" s="34">
        <v>2.0899999999999998E-2</v>
      </c>
      <c r="G10" s="7" t="s">
        <v>32</v>
      </c>
      <c r="H10" s="41">
        <f t="shared" si="0"/>
        <v>2.8584233333333326</v>
      </c>
      <c r="I10" s="99" t="s">
        <v>34</v>
      </c>
      <c r="K10" s="29"/>
      <c r="L10" s="32"/>
      <c r="M10" s="31"/>
    </row>
    <row r="11" spans="2:13">
      <c r="B11" s="99">
        <v>7</v>
      </c>
      <c r="C11" s="4" t="s">
        <v>17</v>
      </c>
      <c r="D11" s="8">
        <v>40.9</v>
      </c>
      <c r="E11" s="8" t="s">
        <v>29</v>
      </c>
      <c r="F11" s="34">
        <v>2.0799999999999999E-2</v>
      </c>
      <c r="G11" s="7" t="s">
        <v>32</v>
      </c>
      <c r="H11" s="41">
        <f t="shared" si="0"/>
        <v>3.1193066666666662</v>
      </c>
      <c r="I11" s="99" t="s">
        <v>34</v>
      </c>
      <c r="K11" s="29"/>
      <c r="L11" s="32"/>
      <c r="M11" s="31"/>
    </row>
    <row r="12" spans="2:13">
      <c r="B12" s="99">
        <v>8</v>
      </c>
      <c r="C12" s="4" t="s">
        <v>18</v>
      </c>
      <c r="D12" s="8">
        <v>38.200000000000003</v>
      </c>
      <c r="E12" s="8" t="s">
        <v>31</v>
      </c>
      <c r="F12" s="34">
        <v>1.8700000000000001E-2</v>
      </c>
      <c r="G12" s="7" t="s">
        <v>32</v>
      </c>
      <c r="H12" s="41">
        <f t="shared" si="0"/>
        <v>2.6192466666666667</v>
      </c>
      <c r="I12" s="99" t="s">
        <v>35</v>
      </c>
      <c r="K12" s="29"/>
      <c r="L12" s="32"/>
      <c r="M12" s="31"/>
    </row>
    <row r="13" spans="2:13">
      <c r="B13" s="99">
        <v>9</v>
      </c>
      <c r="C13" s="4" t="s">
        <v>19</v>
      </c>
      <c r="D13" s="8">
        <v>35.299999999999997</v>
      </c>
      <c r="E13" s="8" t="s">
        <v>31</v>
      </c>
      <c r="F13" s="34">
        <v>1.84E-2</v>
      </c>
      <c r="G13" s="7" t="s">
        <v>32</v>
      </c>
      <c r="H13" s="41">
        <f t="shared" si="0"/>
        <v>2.3815733333333333</v>
      </c>
      <c r="I13" s="99" t="s">
        <v>35</v>
      </c>
      <c r="K13" s="29"/>
      <c r="L13" s="32"/>
      <c r="M13" s="31"/>
    </row>
    <row r="14" spans="2:13">
      <c r="B14" s="99">
        <v>10</v>
      </c>
      <c r="C14" s="4" t="s">
        <v>7</v>
      </c>
      <c r="D14" s="8">
        <v>34.6</v>
      </c>
      <c r="E14" s="8" t="s">
        <v>31</v>
      </c>
      <c r="F14" s="34">
        <v>1.83E-2</v>
      </c>
      <c r="G14" s="7" t="s">
        <v>32</v>
      </c>
      <c r="H14" s="41">
        <f t="shared" si="0"/>
        <v>2.3216600000000001</v>
      </c>
      <c r="I14" s="99" t="s">
        <v>35</v>
      </c>
      <c r="K14" s="29"/>
      <c r="L14" s="32"/>
      <c r="M14" s="31"/>
    </row>
    <row r="15" spans="2:13">
      <c r="B15" s="99">
        <v>11</v>
      </c>
      <c r="C15" s="4" t="s">
        <v>20</v>
      </c>
      <c r="D15" s="8">
        <v>33.6</v>
      </c>
      <c r="E15" s="8" t="s">
        <v>31</v>
      </c>
      <c r="F15" s="34">
        <v>1.8200000000000001E-2</v>
      </c>
      <c r="G15" s="7" t="s">
        <v>32</v>
      </c>
      <c r="H15" s="41">
        <f t="shared" si="0"/>
        <v>2.2422400000000002</v>
      </c>
      <c r="I15" s="99" t="s">
        <v>35</v>
      </c>
      <c r="K15" s="29"/>
      <c r="L15" s="32"/>
      <c r="M15" s="31"/>
    </row>
    <row r="16" spans="2:13">
      <c r="B16" s="99">
        <v>12</v>
      </c>
      <c r="C16" s="4" t="s">
        <v>8</v>
      </c>
      <c r="D16" s="8">
        <v>36.700000000000003</v>
      </c>
      <c r="E16" s="8" t="s">
        <v>31</v>
      </c>
      <c r="F16" s="34">
        <v>1.83E-2</v>
      </c>
      <c r="G16" s="7" t="s">
        <v>32</v>
      </c>
      <c r="H16" s="41">
        <f t="shared" si="0"/>
        <v>2.4625699999999999</v>
      </c>
      <c r="I16" s="99" t="s">
        <v>35</v>
      </c>
      <c r="K16" s="29"/>
      <c r="L16" s="32"/>
      <c r="M16" s="31"/>
    </row>
    <row r="17" spans="2:13">
      <c r="B17" s="99">
        <v>13</v>
      </c>
      <c r="C17" s="4" t="s">
        <v>21</v>
      </c>
      <c r="D17" s="8">
        <v>36.700000000000003</v>
      </c>
      <c r="E17" s="8" t="s">
        <v>31</v>
      </c>
      <c r="F17" s="34">
        <v>1.8499999999999999E-2</v>
      </c>
      <c r="G17" s="7" t="s">
        <v>32</v>
      </c>
      <c r="H17" s="41">
        <f t="shared" si="0"/>
        <v>2.4894833333333333</v>
      </c>
      <c r="I17" s="99" t="s">
        <v>35</v>
      </c>
      <c r="K17" s="29"/>
      <c r="L17" s="32"/>
      <c r="M17" s="31"/>
    </row>
    <row r="18" spans="2:13">
      <c r="B18" s="99">
        <v>14</v>
      </c>
      <c r="C18" s="4" t="s">
        <v>9</v>
      </c>
      <c r="D18" s="8">
        <v>37.700000000000003</v>
      </c>
      <c r="E18" s="8" t="s">
        <v>31</v>
      </c>
      <c r="F18" s="34">
        <v>1.8700000000000001E-2</v>
      </c>
      <c r="G18" s="7" t="s">
        <v>32</v>
      </c>
      <c r="H18" s="41">
        <f t="shared" si="0"/>
        <v>2.5849633333333335</v>
      </c>
      <c r="I18" s="99" t="s">
        <v>35</v>
      </c>
      <c r="K18" s="29"/>
      <c r="L18" s="32"/>
      <c r="M18" s="31"/>
    </row>
    <row r="19" spans="2:13">
      <c r="B19" s="99">
        <v>15</v>
      </c>
      <c r="C19" s="4" t="s">
        <v>10</v>
      </c>
      <c r="D19" s="8">
        <v>39.1</v>
      </c>
      <c r="E19" s="8" t="s">
        <v>31</v>
      </c>
      <c r="F19" s="34">
        <v>1.89E-2</v>
      </c>
      <c r="G19" s="7" t="s">
        <v>32</v>
      </c>
      <c r="H19" s="41">
        <f t="shared" si="0"/>
        <v>2.7096300000000002</v>
      </c>
      <c r="I19" s="99" t="s">
        <v>35</v>
      </c>
      <c r="K19" s="29"/>
      <c r="L19" s="32"/>
      <c r="M19" s="31"/>
    </row>
    <row r="20" spans="2:13">
      <c r="B20" s="99">
        <v>16</v>
      </c>
      <c r="C20" s="4" t="s">
        <v>11</v>
      </c>
      <c r="D20" s="8">
        <v>41.9</v>
      </c>
      <c r="E20" s="8" t="s">
        <v>31</v>
      </c>
      <c r="F20" s="34">
        <v>1.95E-2</v>
      </c>
      <c r="G20" s="7" t="s">
        <v>32</v>
      </c>
      <c r="H20" s="41">
        <f t="shared" si="0"/>
        <v>2.9958499999999995</v>
      </c>
      <c r="I20" s="99" t="s">
        <v>35</v>
      </c>
      <c r="K20" s="29"/>
      <c r="L20" s="32"/>
      <c r="M20" s="31"/>
    </row>
    <row r="21" spans="2:13">
      <c r="B21" s="99">
        <v>17</v>
      </c>
      <c r="C21" s="4" t="s">
        <v>22</v>
      </c>
      <c r="D21" s="8">
        <v>44.9</v>
      </c>
      <c r="E21" s="8" t="s">
        <v>30</v>
      </c>
      <c r="F21" s="34">
        <v>1.4200000000000001E-2</v>
      </c>
      <c r="G21" s="7" t="s">
        <v>32</v>
      </c>
      <c r="H21" s="41">
        <f t="shared" si="0"/>
        <v>2.3377933333333334</v>
      </c>
      <c r="I21" s="99" t="s">
        <v>36</v>
      </c>
      <c r="K21" s="29"/>
      <c r="L21" s="32"/>
      <c r="M21" s="31"/>
    </row>
    <row r="22" spans="2:13">
      <c r="B22" s="99">
        <v>18</v>
      </c>
      <c r="C22" s="4" t="s">
        <v>45</v>
      </c>
      <c r="D22" s="8">
        <v>50.8</v>
      </c>
      <c r="E22" s="8" t="s">
        <v>29</v>
      </c>
      <c r="F22" s="34">
        <v>1.61E-2</v>
      </c>
      <c r="G22" s="7" t="s">
        <v>32</v>
      </c>
      <c r="H22" s="41">
        <f t="shared" si="0"/>
        <v>2.9988933333333332</v>
      </c>
      <c r="I22" s="99" t="s">
        <v>34</v>
      </c>
      <c r="K22" s="29"/>
      <c r="L22" s="32"/>
      <c r="M22" s="31"/>
    </row>
    <row r="23" spans="2:13">
      <c r="B23" s="99">
        <v>19</v>
      </c>
      <c r="C23" s="4" t="s">
        <v>12</v>
      </c>
      <c r="D23" s="8">
        <v>54.6</v>
      </c>
      <c r="E23" s="8" t="s">
        <v>29</v>
      </c>
      <c r="F23" s="34">
        <v>1.35E-2</v>
      </c>
      <c r="G23" s="7" t="s">
        <v>32</v>
      </c>
      <c r="H23" s="41">
        <f t="shared" si="0"/>
        <v>2.7026999999999997</v>
      </c>
      <c r="I23" s="99" t="s">
        <v>34</v>
      </c>
      <c r="K23" s="29"/>
      <c r="L23" s="32"/>
      <c r="M23" s="31"/>
    </row>
    <row r="24" spans="2:13">
      <c r="B24" s="99">
        <v>20</v>
      </c>
      <c r="C24" s="4" t="s">
        <v>23</v>
      </c>
      <c r="D24" s="8">
        <v>43.5</v>
      </c>
      <c r="E24" s="8" t="s">
        <v>30</v>
      </c>
      <c r="F24" s="34">
        <v>1.3899999999999999E-2</v>
      </c>
      <c r="G24" s="7" t="s">
        <v>32</v>
      </c>
      <c r="H24" s="41">
        <f t="shared" si="0"/>
        <v>2.2170499999999995</v>
      </c>
      <c r="I24" s="99" t="s">
        <v>36</v>
      </c>
      <c r="K24" s="29"/>
      <c r="L24" s="32"/>
      <c r="M24" s="31"/>
    </row>
    <row r="25" spans="2:13">
      <c r="B25" s="99">
        <v>21</v>
      </c>
      <c r="C25" s="4" t="s">
        <v>24</v>
      </c>
      <c r="D25" s="8">
        <v>21.1</v>
      </c>
      <c r="E25" s="8" t="s">
        <v>30</v>
      </c>
      <c r="F25" s="34">
        <v>1.0999999999999999E-2</v>
      </c>
      <c r="G25" s="7" t="s">
        <v>32</v>
      </c>
      <c r="H25" s="41">
        <f t="shared" si="0"/>
        <v>0.85103333333333331</v>
      </c>
      <c r="I25" s="99" t="s">
        <v>36</v>
      </c>
      <c r="K25" s="29"/>
      <c r="L25" s="32"/>
      <c r="M25" s="31"/>
    </row>
    <row r="26" spans="2:13">
      <c r="B26" s="99">
        <v>22</v>
      </c>
      <c r="C26" s="4" t="s">
        <v>25</v>
      </c>
      <c r="D26" s="9">
        <v>3.41</v>
      </c>
      <c r="E26" s="8" t="s">
        <v>30</v>
      </c>
      <c r="F26" s="34">
        <v>2.63E-2</v>
      </c>
      <c r="G26" s="7" t="s">
        <v>32</v>
      </c>
      <c r="H26" s="41">
        <f t="shared" si="0"/>
        <v>0.32883766666666664</v>
      </c>
      <c r="I26" s="99" t="s">
        <v>36</v>
      </c>
      <c r="K26" s="29"/>
      <c r="L26" s="32"/>
      <c r="M26" s="31"/>
    </row>
    <row r="27" spans="2:13">
      <c r="B27" s="99">
        <v>23</v>
      </c>
      <c r="C27" s="4" t="s">
        <v>26</v>
      </c>
      <c r="D27" s="9">
        <v>8.41</v>
      </c>
      <c r="E27" s="8" t="s">
        <v>30</v>
      </c>
      <c r="F27" s="34">
        <v>3.8399999999999997E-2</v>
      </c>
      <c r="G27" s="7" t="s">
        <v>32</v>
      </c>
      <c r="H27" s="41">
        <f t="shared" si="0"/>
        <v>1.1841279999999998</v>
      </c>
      <c r="I27" s="99" t="s">
        <v>36</v>
      </c>
      <c r="K27" s="29"/>
      <c r="L27" s="32"/>
      <c r="M27" s="31"/>
    </row>
    <row r="28" spans="2:13">
      <c r="B28" s="99">
        <v>24</v>
      </c>
      <c r="C28" s="4" t="s">
        <v>27</v>
      </c>
      <c r="D28" s="8">
        <v>44.8</v>
      </c>
      <c r="E28" s="8" t="s">
        <v>30</v>
      </c>
      <c r="F28" s="34">
        <v>1.3599999999999999E-2</v>
      </c>
      <c r="G28" s="7" t="s">
        <v>32</v>
      </c>
      <c r="H28" s="41">
        <f t="shared" si="0"/>
        <v>2.2340266666666664</v>
      </c>
      <c r="I28" s="99" t="s">
        <v>36</v>
      </c>
      <c r="K28" s="29"/>
      <c r="L28" s="32"/>
      <c r="M28" s="31"/>
    </row>
    <row r="29" spans="2:13">
      <c r="B29" s="23"/>
      <c r="C29" s="24"/>
      <c r="D29" s="25"/>
      <c r="E29" s="25"/>
      <c r="F29" s="26"/>
      <c r="G29" s="26"/>
      <c r="H29" s="27"/>
      <c r="I29" s="28"/>
      <c r="K29" s="14"/>
    </row>
    <row r="30" spans="2:13">
      <c r="B30" s="14"/>
      <c r="C30" s="11"/>
      <c r="D30" s="12"/>
      <c r="E30" s="12"/>
      <c r="F30" s="13"/>
      <c r="G30" s="13"/>
      <c r="H30" s="5"/>
      <c r="I30" s="5"/>
    </row>
    <row r="31" spans="2:13">
      <c r="B31" s="14"/>
      <c r="C31" s="11"/>
      <c r="D31" s="12"/>
      <c r="E31" s="12"/>
      <c r="F31" s="13"/>
      <c r="G31" s="13"/>
      <c r="H31" s="5"/>
      <c r="I31" s="5"/>
      <c r="K31" s="14" t="s">
        <v>48</v>
      </c>
    </row>
    <row r="32" spans="2:13">
      <c r="B32" s="11"/>
      <c r="C32" s="11"/>
      <c r="D32" s="12"/>
      <c r="E32" s="12"/>
      <c r="F32" s="13"/>
      <c r="G32" s="13"/>
      <c r="H32" s="5"/>
      <c r="I32" s="5"/>
    </row>
  </sheetData>
  <sheetProtection algorithmName="SHA-512" hashValue="IhO9XqIDw8VqN7pdYW55k6C9nKfP7IqBXa7UPuC6ZAPGCHUXgdI1aXaZoyaeEbdVPidmX3SST0zm0wn7fI2qSA==" saltValue="C7floQSAMPQRgXL9UuqINQ==" spinCount="100000" sheet="1" objects="1" scenarios="1"/>
  <mergeCells count="6">
    <mergeCell ref="D3:E3"/>
    <mergeCell ref="F3:G3"/>
    <mergeCell ref="H3:I3"/>
    <mergeCell ref="B2:C2"/>
    <mergeCell ref="B3:B4"/>
    <mergeCell ref="C3:C4"/>
  </mergeCells>
  <phoneticPr fontId="1"/>
  <pageMargins left="0.70866141732283472" right="0.70866141732283472" top="0.74803149606299213" bottom="0.74803149606299213" header="0.19685039370078741" footer="0.31496062992125984"/>
  <pageSetup paperSize="9" scale="4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CO2簡易算定表（2023年実績以降入力）</vt:lpstr>
      <vt:lpstr>使い方等</vt:lpstr>
      <vt:lpstr>CO2簡易算定表（2018年～2022年実績入力）</vt:lpstr>
      <vt:lpstr>各種係数 (2023年実績以降)</vt:lpstr>
      <vt:lpstr>各種係数（2018年～2022年実績）</vt:lpstr>
      <vt:lpstr>'CO2簡易算定表（2018年～2022年実績入力）'!Print_Area</vt:lpstr>
      <vt:lpstr>'CO2簡易算定表（2023年実績以降入力）'!Print_Area</vt:lpstr>
      <vt:lpstr>'各種係数 (2023年実績以降)'!Print_Area</vt:lpstr>
      <vt:lpstr>使い方等!Print_Area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s_hatasawa</dc:creator>
  <cp:lastModifiedBy>　</cp:lastModifiedBy>
  <cp:lastPrinted>2024-04-01T06:11:55Z</cp:lastPrinted>
  <dcterms:created xsi:type="dcterms:W3CDTF">2015-06-05T18:19:34Z</dcterms:created>
  <dcterms:modified xsi:type="dcterms:W3CDTF">2024-05-17T02:21:27Z</dcterms:modified>
</cp:coreProperties>
</file>